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2.xml" ContentType="application/vnd.openxmlformats-officedocument.drawing+xml"/>
  <Override PartName="/xl/drawings/drawing7.xml" ContentType="application/vnd.openxmlformats-officedocument.drawing+xml"/>
  <Override PartName="/xl/drawings/drawing21.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drawings/drawing16.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7.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9.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4005" windowWidth="13020" windowHeight="4485" firstSheet="2" activeTab="9"/>
  </bookViews>
  <sheets>
    <sheet name="First " sheetId="89" r:id="rId1"/>
    <sheet name="Preface " sheetId="90" r:id="rId2"/>
    <sheet name="Index" sheetId="95" r:id="rId3"/>
    <sheet name="Introduction" sheetId="92" r:id="rId4"/>
    <sheet name="Data " sheetId="93" r:id="rId5"/>
    <sheet name="Concepts " sheetId="94" r:id="rId6"/>
    <sheet name="CH1" sheetId="28" r:id="rId7"/>
    <sheet name="1" sheetId="29" r:id="rId8"/>
    <sheet name="CH2" sheetId="32" r:id="rId9"/>
    <sheet name="2" sheetId="1" r:id="rId10"/>
    <sheet name="3" sheetId="2" r:id="rId11"/>
    <sheet name="4" sheetId="19" r:id="rId12"/>
    <sheet name="5" sheetId="4" r:id="rId13"/>
    <sheet name="6" sheetId="5" r:id="rId14"/>
    <sheet name="7" sheetId="8" r:id="rId15"/>
    <sheet name="8" sheetId="85" r:id="rId16"/>
    <sheet name="CH3" sheetId="42" r:id="rId17"/>
    <sheet name="9" sheetId="44" r:id="rId18"/>
    <sheet name="10" sheetId="45" r:id="rId19"/>
    <sheet name="11" sheetId="47" r:id="rId20"/>
    <sheet name="12" sheetId="48" r:id="rId21"/>
    <sheet name="13" sheetId="88" r:id="rId22"/>
    <sheet name="14" sheetId="50" r:id="rId23"/>
    <sheet name="15" sheetId="86" r:id="rId24"/>
    <sheet name="CH4" sheetId="43" r:id="rId25"/>
    <sheet name="16" sheetId="33" r:id="rId26"/>
    <sheet name="17" sheetId="34" r:id="rId27"/>
    <sheet name="18" sheetId="36" r:id="rId28"/>
    <sheet name="19" sheetId="53" r:id="rId29"/>
    <sheet name="20" sheetId="54" r:id="rId30"/>
    <sheet name="21" sheetId="55" r:id="rId31"/>
    <sheet name="22" sheetId="87" r:id="rId32"/>
    <sheet name="Appendix" sheetId="80" r:id="rId33"/>
  </sheets>
  <definedNames>
    <definedName name="_xlnm._FilterDatabase" localSheetId="18" hidden="1">'10'!$A$1:$A$23</definedName>
    <definedName name="_xlnm._FilterDatabase" localSheetId="20" hidden="1">'12'!$A$1:$A$20</definedName>
    <definedName name="_xlnm._FilterDatabase" localSheetId="21" hidden="1">'13'!$A$1:$A$20</definedName>
    <definedName name="_xlnm._FilterDatabase" localSheetId="22" hidden="1">'14'!$A$1:$A$23</definedName>
    <definedName name="_xlnm._FilterDatabase" localSheetId="25" hidden="1">'16'!$A$1:$A$22</definedName>
    <definedName name="_xlnm._FilterDatabase" localSheetId="26" hidden="1">'17'!$A$1:$A$23</definedName>
    <definedName name="_xlnm._FilterDatabase" localSheetId="28" hidden="1">'19'!$A$1:$A$20</definedName>
    <definedName name="_xlnm._FilterDatabase" localSheetId="9" hidden="1">'2'!$A$1:$A$27</definedName>
    <definedName name="_xlnm._FilterDatabase" localSheetId="29" hidden="1">'20'!$A$2:$A$20</definedName>
    <definedName name="_xlnm._FilterDatabase" localSheetId="30" hidden="1">'21'!$A$1:$A$22</definedName>
    <definedName name="_xlnm._FilterDatabase" localSheetId="10" hidden="1">'3'!$A$1:$A$21</definedName>
    <definedName name="_xlnm._FilterDatabase" localSheetId="12" hidden="1">'5'!$A$1:$A$29</definedName>
    <definedName name="_xlnm._FilterDatabase" localSheetId="13" hidden="1">'6'!$A$1:$A$19</definedName>
    <definedName name="_xlnm._FilterDatabase" localSheetId="14" hidden="1">'7'!$A$1:$A$21</definedName>
    <definedName name="_xlnm._FilterDatabase" localSheetId="17" hidden="1">'9'!$A$1:$A$53</definedName>
    <definedName name="_xlnm.Print_Area" localSheetId="7">'1'!$B$1:$K$94</definedName>
    <definedName name="_xlnm.Print_Area" localSheetId="18">'10'!$A$1:$J$90</definedName>
    <definedName name="_xlnm.Print_Area" localSheetId="19">'11'!$A$1:$F$39</definedName>
    <definedName name="_xlnm.Print_Area" localSheetId="20">'12'!$A$1:$M$88</definedName>
    <definedName name="_xlnm.Print_Area" localSheetId="21">'13'!$A$1:$N$88</definedName>
    <definedName name="_xlnm.Print_Area" localSheetId="22">'14'!$A$1:$M$90</definedName>
    <definedName name="_xlnm.Print_Area" localSheetId="23">'15'!$A$1:$K$90</definedName>
    <definedName name="_xlnm.Print_Area" localSheetId="25">'16'!$A$1:$M$94</definedName>
    <definedName name="_xlnm.Print_Area" localSheetId="26">'17'!$A$1:$J$94</definedName>
    <definedName name="_xlnm.Print_Area" localSheetId="28">'19'!$A$1:$M$92</definedName>
    <definedName name="_xlnm.Print_Area" localSheetId="9">'2'!$A$1:$M$42</definedName>
    <definedName name="_xlnm.Print_Area" localSheetId="29">'20'!$A$1:$N$92</definedName>
    <definedName name="_xlnm.Print_Area" localSheetId="30">'21'!$A$1:$M$94</definedName>
    <definedName name="_xlnm.Print_Area" localSheetId="31">'22'!$A$1:$K$94</definedName>
    <definedName name="_xlnm.Print_Area" localSheetId="11">'4'!$A$1:$F$39</definedName>
    <definedName name="_xlnm.Print_Area" localSheetId="12">'5'!$A$1:$M$40</definedName>
    <definedName name="_xlnm.Print_Area" localSheetId="13">'6'!$A$1:$N$40</definedName>
    <definedName name="_xlnm.Print_Area" localSheetId="14">'7'!$A$1:$M$42</definedName>
    <definedName name="_xlnm.Print_Area" localSheetId="17">'9'!$A$1:$M$90</definedName>
    <definedName name="_xlnm.Print_Area" localSheetId="32">Appendix!$A$1:$A$1</definedName>
    <definedName name="_xlnm.Print_Area" localSheetId="6">'CH1'!$A$1</definedName>
    <definedName name="_xlnm.Print_Area" localSheetId="8">'CH2'!$A$1:$A$1</definedName>
    <definedName name="_xlnm.Print_Area" localSheetId="16">'CH3'!$A$1</definedName>
    <definedName name="_xlnm.Print_Area" localSheetId="24">'CH4'!$A$1</definedName>
    <definedName name="_xlnm.Print_Area" localSheetId="5">'Concepts '!$A$1:$E$83</definedName>
    <definedName name="_xlnm.Print_Area" localSheetId="4">'Data '!$A$1:$E$9</definedName>
    <definedName name="_xlnm.Print_Area" localSheetId="0">'First '!$A$1:$D$5</definedName>
    <definedName name="_xlnm.Print_Area" localSheetId="2">Index!$A$1:$E$35</definedName>
    <definedName name="_xlnm.Print_Area" localSheetId="3">Introduction!$A$1:$E$17</definedName>
    <definedName name="_xlnm.Print_Area" localSheetId="1">'Preface '!$A$1:$E$7</definedName>
    <definedName name="_xlnm.Print_Titles" localSheetId="7">'1'!$1:$10</definedName>
    <definedName name="_xlnm.Print_Titles" localSheetId="18">'10'!$1:$10</definedName>
    <definedName name="_xlnm.Print_Titles" localSheetId="20">'12'!$2:$8</definedName>
    <definedName name="_xlnm.Print_Titles" localSheetId="21">'13'!$1:$8</definedName>
    <definedName name="_xlnm.Print_Titles" localSheetId="22">'14'!$1:$10</definedName>
    <definedName name="_xlnm.Print_Titles" localSheetId="23">'15'!$1:$10</definedName>
    <definedName name="_xlnm.Print_Titles" localSheetId="25">'16'!$2:$10</definedName>
    <definedName name="_xlnm.Print_Titles" localSheetId="26">'17'!$1:$10</definedName>
    <definedName name="_xlnm.Print_Titles" localSheetId="28">'19'!$1:$8</definedName>
    <definedName name="_xlnm.Print_Titles" localSheetId="9">'2'!$1:$10</definedName>
    <definedName name="_xlnm.Print_Titles" localSheetId="29">'20'!$1:$8</definedName>
    <definedName name="_xlnm.Print_Titles" localSheetId="30">'21'!$1:$10</definedName>
    <definedName name="_xlnm.Print_Titles" localSheetId="31">'22'!$1:$10</definedName>
    <definedName name="_xlnm.Print_Titles" localSheetId="10">'3'!$1:$10</definedName>
    <definedName name="_xlnm.Print_Titles" localSheetId="12">'5'!$1:$8</definedName>
    <definedName name="_xlnm.Print_Titles" localSheetId="13">'6'!$1:$8</definedName>
    <definedName name="_xlnm.Print_Titles" localSheetId="14">'7'!$1:$10</definedName>
    <definedName name="_xlnm.Print_Titles" localSheetId="15">'8'!$1:$10</definedName>
    <definedName name="_xlnm.Print_Titles" localSheetId="17">'9'!$1:$10</definedName>
    <definedName name="_xlnm.Print_Titles" localSheetId="5">'Concepts '!$1:$1</definedName>
    <definedName name="_xlnm.Print_Titles" localSheetId="4">'Data '!$1:$1</definedName>
    <definedName name="_xlnm.Print_Titles" localSheetId="2">Index!$1:$4</definedName>
    <definedName name="_xlnm.Print_Titles" localSheetId="3">Introduction!$1:$1</definedName>
  </definedNames>
  <calcPr calcId="145621"/>
</workbook>
</file>

<file path=xl/calcChain.xml><?xml version="1.0" encoding="utf-8"?>
<calcChain xmlns="http://schemas.openxmlformats.org/spreadsheetml/2006/main">
  <c r="G60" i="29" l="1"/>
  <c r="E50" i="29"/>
  <c r="E61" i="29"/>
  <c r="F24" i="55" l="1"/>
  <c r="I24" i="55"/>
  <c r="E24" i="55" s="1"/>
  <c r="C24" i="55" s="1"/>
  <c r="F16" i="55"/>
  <c r="I16" i="55"/>
  <c r="E16" i="55" s="1"/>
  <c r="C16" i="55" s="1"/>
  <c r="E73" i="95" l="1"/>
  <c r="D73" i="95"/>
  <c r="C73" i="95"/>
  <c r="K42" i="93" l="1"/>
  <c r="J42" i="93"/>
  <c r="I42" i="93"/>
  <c r="H42" i="93"/>
  <c r="G42" i="93"/>
  <c r="F42" i="93"/>
  <c r="E42" i="93"/>
  <c r="D42" i="93"/>
  <c r="C42" i="93"/>
  <c r="K40" i="93"/>
  <c r="J40" i="93"/>
  <c r="I40" i="93"/>
  <c r="H40" i="93"/>
  <c r="H81" i="93" s="1"/>
  <c r="G40" i="93"/>
  <c r="G81" i="93" s="1"/>
  <c r="F40" i="93"/>
  <c r="F81" i="93" s="1"/>
  <c r="E40" i="93"/>
  <c r="E81" i="93" s="1"/>
  <c r="D40" i="93"/>
  <c r="D81" i="93" s="1"/>
  <c r="C40" i="93"/>
  <c r="C81" i="93" s="1"/>
  <c r="K41" i="92"/>
  <c r="J41" i="92"/>
  <c r="I41" i="92"/>
  <c r="H41" i="92"/>
  <c r="G41" i="92"/>
  <c r="F41" i="92"/>
  <c r="E41" i="92"/>
  <c r="D41" i="92"/>
  <c r="C41" i="92"/>
  <c r="K39" i="92"/>
  <c r="J39" i="92"/>
  <c r="I39" i="92"/>
  <c r="H39" i="92"/>
  <c r="H80" i="92" s="1"/>
  <c r="G39" i="92"/>
  <c r="G80" i="92" s="1"/>
  <c r="F39" i="92"/>
  <c r="F80" i="92" s="1"/>
  <c r="E39" i="92"/>
  <c r="E80" i="92" s="1"/>
  <c r="D39" i="92"/>
  <c r="D80" i="92" s="1"/>
  <c r="C39" i="92"/>
  <c r="C80" i="92" s="1"/>
  <c r="H82" i="90"/>
  <c r="E82" i="90"/>
  <c r="D82" i="90"/>
  <c r="K43" i="90"/>
  <c r="J43" i="90"/>
  <c r="I43" i="90"/>
  <c r="H43" i="90"/>
  <c r="G43" i="90"/>
  <c r="F43" i="90"/>
  <c r="E43" i="90"/>
  <c r="D43" i="90"/>
  <c r="C43" i="90"/>
  <c r="K41" i="90"/>
  <c r="J41" i="90"/>
  <c r="I41" i="90"/>
  <c r="H41" i="90"/>
  <c r="G41" i="90"/>
  <c r="G82" i="90" s="1"/>
  <c r="F41" i="90"/>
  <c r="F82" i="90" s="1"/>
  <c r="E41" i="90"/>
  <c r="D41" i="90"/>
  <c r="C41" i="90"/>
  <c r="C82" i="90" s="1"/>
  <c r="C80" i="87" l="1"/>
  <c r="D80" i="87"/>
  <c r="C73" i="87"/>
  <c r="D73" i="87"/>
  <c r="C70" i="87"/>
  <c r="D70" i="87"/>
  <c r="C65" i="87"/>
  <c r="D65" i="87"/>
  <c r="C60" i="87"/>
  <c r="D60" i="87"/>
  <c r="C53" i="87"/>
  <c r="D53" i="87"/>
  <c r="C50" i="87"/>
  <c r="D50" i="87"/>
  <c r="C43" i="87"/>
  <c r="D43" i="87"/>
  <c r="C40" i="87"/>
  <c r="D40" i="87"/>
  <c r="C35" i="87"/>
  <c r="D35" i="87"/>
  <c r="C32" i="87"/>
  <c r="D32" i="87"/>
  <c r="C27" i="87"/>
  <c r="D27" i="87"/>
  <c r="C18" i="87"/>
  <c r="D18" i="87"/>
  <c r="C11" i="87"/>
  <c r="D11" i="87"/>
  <c r="J80" i="55"/>
  <c r="I80" i="55"/>
  <c r="H80" i="55"/>
  <c r="G80" i="55"/>
  <c r="F80" i="55"/>
  <c r="E80" i="55"/>
  <c r="D80" i="55"/>
  <c r="C80" i="55"/>
  <c r="K80" i="55"/>
  <c r="J73" i="55"/>
  <c r="I73" i="55"/>
  <c r="H73" i="55"/>
  <c r="G73" i="55"/>
  <c r="F73" i="55"/>
  <c r="E73" i="55"/>
  <c r="D73" i="55"/>
  <c r="C73" i="55"/>
  <c r="K73" i="55"/>
  <c r="J70" i="55"/>
  <c r="I70" i="55"/>
  <c r="H70" i="55"/>
  <c r="G70" i="55"/>
  <c r="F70" i="55"/>
  <c r="E70" i="55"/>
  <c r="D70" i="55"/>
  <c r="C70" i="55"/>
  <c r="K70" i="55"/>
  <c r="J65" i="55"/>
  <c r="I65" i="55"/>
  <c r="H65" i="55"/>
  <c r="G65" i="55"/>
  <c r="F65" i="55"/>
  <c r="E65" i="55"/>
  <c r="D65" i="55"/>
  <c r="C65" i="55"/>
  <c r="K65" i="55"/>
  <c r="J60" i="55"/>
  <c r="I60" i="55"/>
  <c r="H60" i="55"/>
  <c r="G60" i="55"/>
  <c r="F60" i="55"/>
  <c r="E60" i="55"/>
  <c r="D60" i="55"/>
  <c r="C60" i="55"/>
  <c r="K60" i="55"/>
  <c r="J53" i="55"/>
  <c r="I53" i="55"/>
  <c r="H53" i="55"/>
  <c r="G53" i="55"/>
  <c r="F53" i="55"/>
  <c r="E53" i="55"/>
  <c r="D53" i="55"/>
  <c r="C53" i="55"/>
  <c r="K53" i="55"/>
  <c r="J43" i="55"/>
  <c r="I43" i="55"/>
  <c r="H43" i="55"/>
  <c r="G43" i="55"/>
  <c r="F43" i="55"/>
  <c r="E43" i="55"/>
  <c r="D43" i="55"/>
  <c r="C43" i="55"/>
  <c r="K43" i="55"/>
  <c r="J40" i="55"/>
  <c r="I40" i="55"/>
  <c r="H40" i="55"/>
  <c r="G40" i="55"/>
  <c r="F40" i="55"/>
  <c r="E40" i="55"/>
  <c r="D40" i="55"/>
  <c r="C40" i="55"/>
  <c r="K40" i="55"/>
  <c r="J35" i="55"/>
  <c r="I35" i="55"/>
  <c r="H35" i="55"/>
  <c r="G35" i="55"/>
  <c r="F35" i="55"/>
  <c r="E35" i="55"/>
  <c r="D35" i="55"/>
  <c r="C35" i="55"/>
  <c r="K35" i="55"/>
  <c r="J32" i="55"/>
  <c r="I32" i="55"/>
  <c r="H32" i="55"/>
  <c r="G32" i="55"/>
  <c r="F32" i="55"/>
  <c r="E32" i="55"/>
  <c r="D32" i="55"/>
  <c r="C32" i="55"/>
  <c r="K32" i="55"/>
  <c r="J27" i="55"/>
  <c r="I27" i="55"/>
  <c r="H27" i="55"/>
  <c r="G27" i="55"/>
  <c r="F27" i="55"/>
  <c r="E27" i="55"/>
  <c r="D27" i="55"/>
  <c r="C27" i="55"/>
  <c r="K27" i="55"/>
  <c r="J18" i="55"/>
  <c r="I18" i="55"/>
  <c r="H18" i="55"/>
  <c r="G18" i="55"/>
  <c r="F18" i="55"/>
  <c r="E18" i="55"/>
  <c r="D18" i="55"/>
  <c r="C18" i="55"/>
  <c r="K18" i="55"/>
  <c r="I11" i="55"/>
  <c r="H11" i="55"/>
  <c r="G11" i="55"/>
  <c r="F11" i="55"/>
  <c r="E11" i="55"/>
  <c r="D11" i="55"/>
  <c r="C11" i="55"/>
  <c r="K11" i="55"/>
  <c r="J11" i="55"/>
  <c r="K78" i="54"/>
  <c r="J78" i="54"/>
  <c r="I78" i="54"/>
  <c r="H78" i="54"/>
  <c r="G78" i="54"/>
  <c r="F78" i="54"/>
  <c r="E78" i="54"/>
  <c r="D78" i="54"/>
  <c r="C78" i="54"/>
  <c r="L78" i="54"/>
  <c r="K71" i="54"/>
  <c r="J71" i="54"/>
  <c r="I71" i="54"/>
  <c r="H71" i="54"/>
  <c r="G71" i="54"/>
  <c r="F71" i="54"/>
  <c r="E71" i="54"/>
  <c r="D71" i="54"/>
  <c r="C71" i="54"/>
  <c r="L71" i="54"/>
  <c r="K68" i="54"/>
  <c r="J68" i="54"/>
  <c r="I68" i="54"/>
  <c r="H68" i="54"/>
  <c r="G68" i="54"/>
  <c r="F68" i="54"/>
  <c r="E68" i="54"/>
  <c r="D68" i="54"/>
  <c r="C68" i="54"/>
  <c r="L68" i="54"/>
  <c r="K63" i="54"/>
  <c r="J63" i="54"/>
  <c r="I63" i="54"/>
  <c r="H63" i="54"/>
  <c r="G63" i="54"/>
  <c r="F63" i="54"/>
  <c r="E63" i="54"/>
  <c r="D63" i="54"/>
  <c r="C63" i="54"/>
  <c r="L63" i="54"/>
  <c r="K58" i="54"/>
  <c r="J58" i="54"/>
  <c r="I58" i="54"/>
  <c r="H58" i="54"/>
  <c r="G58" i="54"/>
  <c r="F58" i="54"/>
  <c r="E58" i="54"/>
  <c r="D58" i="54"/>
  <c r="C58" i="54"/>
  <c r="L58" i="54"/>
  <c r="K51" i="54"/>
  <c r="J51" i="54"/>
  <c r="I51" i="54"/>
  <c r="H51" i="54"/>
  <c r="G51" i="54"/>
  <c r="F51" i="54"/>
  <c r="E51" i="54"/>
  <c r="D51" i="54"/>
  <c r="C51" i="54"/>
  <c r="L51" i="54"/>
  <c r="K41" i="54"/>
  <c r="J41" i="54"/>
  <c r="I41" i="54"/>
  <c r="H41" i="54"/>
  <c r="G41" i="54"/>
  <c r="F41" i="54"/>
  <c r="E41" i="54"/>
  <c r="D41" i="54"/>
  <c r="C41" i="54"/>
  <c r="L41" i="54"/>
  <c r="K38" i="54"/>
  <c r="J38" i="54"/>
  <c r="I38" i="54"/>
  <c r="H38" i="54"/>
  <c r="G38" i="54"/>
  <c r="F38" i="54"/>
  <c r="E38" i="54"/>
  <c r="D38" i="54"/>
  <c r="C38" i="54"/>
  <c r="L38" i="54"/>
  <c r="K33" i="54"/>
  <c r="J33" i="54"/>
  <c r="I33" i="54"/>
  <c r="H33" i="54"/>
  <c r="G33" i="54"/>
  <c r="F33" i="54"/>
  <c r="E33" i="54"/>
  <c r="D33" i="54"/>
  <c r="C33" i="54"/>
  <c r="L33" i="54"/>
  <c r="K30" i="54"/>
  <c r="J30" i="54"/>
  <c r="I30" i="54"/>
  <c r="H30" i="54"/>
  <c r="G30" i="54"/>
  <c r="F30" i="54"/>
  <c r="E30" i="54"/>
  <c r="D30" i="54"/>
  <c r="C30" i="54"/>
  <c r="L30" i="54"/>
  <c r="K25" i="54"/>
  <c r="J25" i="54"/>
  <c r="I25" i="54"/>
  <c r="H25" i="54"/>
  <c r="G25" i="54"/>
  <c r="F25" i="54"/>
  <c r="E25" i="54"/>
  <c r="D25" i="54"/>
  <c r="C25" i="54"/>
  <c r="L25" i="54"/>
  <c r="K16" i="54"/>
  <c r="J16" i="54"/>
  <c r="I16" i="54"/>
  <c r="H16" i="54"/>
  <c r="G16" i="54"/>
  <c r="F16" i="54"/>
  <c r="E16" i="54"/>
  <c r="D16" i="54"/>
  <c r="C16" i="54"/>
  <c r="L16" i="54"/>
  <c r="K9" i="54"/>
  <c r="J9" i="54"/>
  <c r="H9" i="54"/>
  <c r="G9" i="54"/>
  <c r="F9" i="54"/>
  <c r="E9" i="54"/>
  <c r="D9" i="54"/>
  <c r="C9" i="54"/>
  <c r="L9" i="54"/>
  <c r="I9" i="54"/>
  <c r="J78" i="53"/>
  <c r="I78" i="53"/>
  <c r="H78" i="53"/>
  <c r="G78" i="53"/>
  <c r="F78" i="53"/>
  <c r="E78" i="53"/>
  <c r="D78" i="53"/>
  <c r="C78" i="53"/>
  <c r="K78" i="53"/>
  <c r="J71" i="53"/>
  <c r="I71" i="53"/>
  <c r="H71" i="53"/>
  <c r="G71" i="53"/>
  <c r="F71" i="53"/>
  <c r="E71" i="53"/>
  <c r="D71" i="53"/>
  <c r="C71" i="53"/>
  <c r="K71" i="53"/>
  <c r="J68" i="53"/>
  <c r="I68" i="53"/>
  <c r="H68" i="53"/>
  <c r="G68" i="53"/>
  <c r="F68" i="53"/>
  <c r="E68" i="53"/>
  <c r="D68" i="53"/>
  <c r="C68" i="53"/>
  <c r="K68" i="53"/>
  <c r="J63" i="53"/>
  <c r="I63" i="53"/>
  <c r="H63" i="53"/>
  <c r="G63" i="53"/>
  <c r="F63" i="53"/>
  <c r="E63" i="53"/>
  <c r="D63" i="53"/>
  <c r="C63" i="53"/>
  <c r="K63" i="53"/>
  <c r="J58" i="53"/>
  <c r="I58" i="53"/>
  <c r="H58" i="53"/>
  <c r="G58" i="53"/>
  <c r="F58" i="53"/>
  <c r="E58" i="53"/>
  <c r="D58" i="53"/>
  <c r="C58" i="53"/>
  <c r="K58" i="53"/>
  <c r="J51" i="53"/>
  <c r="I51" i="53"/>
  <c r="H51" i="53"/>
  <c r="G51" i="53"/>
  <c r="F51" i="53"/>
  <c r="E51" i="53"/>
  <c r="D51" i="53"/>
  <c r="C51" i="53"/>
  <c r="K51" i="53"/>
  <c r="J41" i="53"/>
  <c r="I41" i="53"/>
  <c r="H41" i="53"/>
  <c r="G41" i="53"/>
  <c r="F41" i="53"/>
  <c r="E41" i="53"/>
  <c r="D41" i="53"/>
  <c r="C41" i="53"/>
  <c r="K41" i="53"/>
  <c r="J38" i="53"/>
  <c r="I38" i="53"/>
  <c r="H38" i="53"/>
  <c r="G38" i="53"/>
  <c r="F38" i="53"/>
  <c r="E38" i="53"/>
  <c r="D38" i="53"/>
  <c r="C38" i="53"/>
  <c r="K38" i="53"/>
  <c r="J33" i="53"/>
  <c r="I33" i="53"/>
  <c r="H33" i="53"/>
  <c r="G33" i="53"/>
  <c r="F33" i="53"/>
  <c r="E33" i="53"/>
  <c r="D33" i="53"/>
  <c r="C33" i="53"/>
  <c r="K33" i="53"/>
  <c r="J30" i="53"/>
  <c r="I30" i="53"/>
  <c r="H30" i="53"/>
  <c r="G30" i="53"/>
  <c r="F30" i="53"/>
  <c r="E30" i="53"/>
  <c r="D30" i="53"/>
  <c r="C30" i="53"/>
  <c r="K30" i="53"/>
  <c r="J25" i="53"/>
  <c r="I25" i="53"/>
  <c r="H25" i="53"/>
  <c r="G25" i="53"/>
  <c r="F25" i="53"/>
  <c r="E25" i="53"/>
  <c r="D25" i="53"/>
  <c r="C25" i="53"/>
  <c r="K25" i="53"/>
  <c r="J16" i="53"/>
  <c r="I16" i="53"/>
  <c r="H16" i="53"/>
  <c r="G16" i="53"/>
  <c r="F16" i="53"/>
  <c r="E16" i="53"/>
  <c r="D16" i="53"/>
  <c r="C16" i="53"/>
  <c r="C15" i="53" s="1"/>
  <c r="K16" i="53"/>
  <c r="J9" i="53"/>
  <c r="H9" i="53"/>
  <c r="G9" i="53"/>
  <c r="F9" i="53"/>
  <c r="E9" i="53"/>
  <c r="C9" i="53"/>
  <c r="K9" i="53"/>
  <c r="I9" i="53"/>
  <c r="D9" i="53"/>
  <c r="G80" i="34"/>
  <c r="F80" i="34"/>
  <c r="E80" i="34"/>
  <c r="D80" i="34"/>
  <c r="C80" i="34"/>
  <c r="H80" i="34"/>
  <c r="G73" i="34"/>
  <c r="F73" i="34"/>
  <c r="E73" i="34"/>
  <c r="D73" i="34"/>
  <c r="C73" i="34"/>
  <c r="H73" i="34"/>
  <c r="G70" i="34"/>
  <c r="F70" i="34"/>
  <c r="E70" i="34"/>
  <c r="D70" i="34"/>
  <c r="C70" i="34"/>
  <c r="H70" i="34"/>
  <c r="G65" i="34"/>
  <c r="F65" i="34"/>
  <c r="E65" i="34"/>
  <c r="D65" i="34"/>
  <c r="C65" i="34"/>
  <c r="H65" i="34"/>
  <c r="G60" i="34"/>
  <c r="F60" i="34"/>
  <c r="E60" i="34"/>
  <c r="D60" i="34"/>
  <c r="C60" i="34"/>
  <c r="H60" i="34"/>
  <c r="G53" i="34"/>
  <c r="F53" i="34"/>
  <c r="E53" i="34"/>
  <c r="D53" i="34"/>
  <c r="C53" i="34"/>
  <c r="H53" i="34"/>
  <c r="G43" i="34"/>
  <c r="F43" i="34"/>
  <c r="E43" i="34"/>
  <c r="D43" i="34"/>
  <c r="C43" i="34"/>
  <c r="H43" i="34"/>
  <c r="G40" i="34"/>
  <c r="F40" i="34"/>
  <c r="E40" i="34"/>
  <c r="D40" i="34"/>
  <c r="C40" i="34"/>
  <c r="H40" i="34"/>
  <c r="G35" i="34"/>
  <c r="F35" i="34"/>
  <c r="E35" i="34"/>
  <c r="D35" i="34"/>
  <c r="C35" i="34"/>
  <c r="H35" i="34"/>
  <c r="G32" i="34"/>
  <c r="F32" i="34"/>
  <c r="E32" i="34"/>
  <c r="D32" i="34"/>
  <c r="C32" i="34"/>
  <c r="H32" i="34"/>
  <c r="G27" i="34"/>
  <c r="F27" i="34"/>
  <c r="E27" i="34"/>
  <c r="D27" i="34"/>
  <c r="C27" i="34"/>
  <c r="H27" i="34"/>
  <c r="G18" i="34"/>
  <c r="F18" i="34"/>
  <c r="E18" i="34"/>
  <c r="D18" i="34"/>
  <c r="C18" i="34"/>
  <c r="H18" i="34"/>
  <c r="J73" i="33"/>
  <c r="I73" i="33"/>
  <c r="H73" i="33"/>
  <c r="G73" i="33"/>
  <c r="F73" i="33"/>
  <c r="E73" i="33"/>
  <c r="D73" i="33"/>
  <c r="C73" i="33"/>
  <c r="K73" i="33"/>
  <c r="J70" i="33"/>
  <c r="I70" i="33"/>
  <c r="H70" i="33"/>
  <c r="G70" i="33"/>
  <c r="F70" i="33"/>
  <c r="E70" i="33"/>
  <c r="D70" i="33"/>
  <c r="C70" i="33"/>
  <c r="K70" i="33"/>
  <c r="J65" i="33"/>
  <c r="I65" i="33"/>
  <c r="H65" i="33"/>
  <c r="G65" i="33"/>
  <c r="F65" i="33"/>
  <c r="E65" i="33"/>
  <c r="D65" i="33"/>
  <c r="C65" i="33"/>
  <c r="K65" i="33"/>
  <c r="J60" i="33"/>
  <c r="I60" i="33"/>
  <c r="H60" i="33"/>
  <c r="G60" i="33"/>
  <c r="F60" i="33"/>
  <c r="E60" i="33"/>
  <c r="D60" i="33"/>
  <c r="C60" i="33"/>
  <c r="K60" i="33"/>
  <c r="J53" i="33"/>
  <c r="I53" i="33"/>
  <c r="H53" i="33"/>
  <c r="G53" i="33"/>
  <c r="F53" i="33"/>
  <c r="E53" i="33"/>
  <c r="D53" i="33"/>
  <c r="C53" i="33"/>
  <c r="K53" i="33"/>
  <c r="J50" i="33"/>
  <c r="I50" i="33"/>
  <c r="H50" i="33"/>
  <c r="G50" i="33"/>
  <c r="F50" i="33"/>
  <c r="E50" i="33"/>
  <c r="D50" i="33"/>
  <c r="C50" i="33"/>
  <c r="K50" i="33"/>
  <c r="J43" i="33"/>
  <c r="I43" i="33"/>
  <c r="H43" i="33"/>
  <c r="G43" i="33"/>
  <c r="F43" i="33"/>
  <c r="E43" i="33"/>
  <c r="D43" i="33"/>
  <c r="C43" i="33"/>
  <c r="K43" i="33"/>
  <c r="J40" i="33"/>
  <c r="I40" i="33"/>
  <c r="H40" i="33"/>
  <c r="G40" i="33"/>
  <c r="F40" i="33"/>
  <c r="E40" i="33"/>
  <c r="D40" i="33"/>
  <c r="C40" i="33"/>
  <c r="K40" i="33"/>
  <c r="J35" i="33"/>
  <c r="I35" i="33"/>
  <c r="H35" i="33"/>
  <c r="G35" i="33"/>
  <c r="F35" i="33"/>
  <c r="E35" i="33"/>
  <c r="D35" i="33"/>
  <c r="C35" i="33"/>
  <c r="K35" i="33"/>
  <c r="J32" i="33"/>
  <c r="I32" i="33"/>
  <c r="H32" i="33"/>
  <c r="G32" i="33"/>
  <c r="F32" i="33"/>
  <c r="E32" i="33"/>
  <c r="D32" i="33"/>
  <c r="C32" i="33"/>
  <c r="K32" i="33"/>
  <c r="J27" i="33"/>
  <c r="I27" i="33"/>
  <c r="H27" i="33"/>
  <c r="G27" i="33"/>
  <c r="F27" i="33"/>
  <c r="E27" i="33"/>
  <c r="D27" i="33"/>
  <c r="C27" i="33"/>
  <c r="K27" i="33"/>
  <c r="J18" i="33"/>
  <c r="I18" i="33"/>
  <c r="H18" i="33"/>
  <c r="G18" i="33"/>
  <c r="F18" i="33"/>
  <c r="E18" i="33"/>
  <c r="D18" i="33"/>
  <c r="C18" i="33"/>
  <c r="K18" i="33"/>
  <c r="J11" i="33"/>
  <c r="I11" i="33"/>
  <c r="G11" i="33"/>
  <c r="F11" i="33"/>
  <c r="E11" i="33"/>
  <c r="C11" i="33"/>
  <c r="K11" i="33"/>
  <c r="H11" i="33"/>
  <c r="D11" i="33"/>
  <c r="D72" i="86"/>
  <c r="C72" i="86"/>
  <c r="D69" i="86"/>
  <c r="C69" i="86"/>
  <c r="D64" i="86"/>
  <c r="C64" i="86"/>
  <c r="D59" i="86"/>
  <c r="C59" i="86"/>
  <c r="D52" i="86"/>
  <c r="C52" i="86"/>
  <c r="D43" i="86"/>
  <c r="C43" i="86"/>
  <c r="D40" i="86"/>
  <c r="C40" i="86"/>
  <c r="D35" i="86"/>
  <c r="C35" i="86"/>
  <c r="D32" i="86"/>
  <c r="C32" i="86"/>
  <c r="D27" i="86"/>
  <c r="C27" i="86"/>
  <c r="D18" i="86"/>
  <c r="C18" i="86"/>
  <c r="C90" i="86"/>
  <c r="D90" i="86"/>
  <c r="J83" i="50"/>
  <c r="I83" i="50"/>
  <c r="H83" i="50"/>
  <c r="G83" i="50"/>
  <c r="F83" i="50"/>
  <c r="E83" i="50"/>
  <c r="D83" i="50"/>
  <c r="C83" i="50"/>
  <c r="K83" i="50"/>
  <c r="I81" i="50"/>
  <c r="E81" i="50"/>
  <c r="C81" i="50"/>
  <c r="K81" i="50"/>
  <c r="J81" i="50"/>
  <c r="H81" i="50"/>
  <c r="G81" i="50"/>
  <c r="F81" i="50"/>
  <c r="D81" i="50"/>
  <c r="J72" i="50"/>
  <c r="I72" i="50"/>
  <c r="H72" i="50"/>
  <c r="G72" i="50"/>
  <c r="F72" i="50"/>
  <c r="E72" i="50"/>
  <c r="D72" i="50"/>
  <c r="C72" i="50"/>
  <c r="K72" i="50"/>
  <c r="J69" i="50"/>
  <c r="I69" i="50"/>
  <c r="H69" i="50"/>
  <c r="G69" i="50"/>
  <c r="F69" i="50"/>
  <c r="E69" i="50"/>
  <c r="D69" i="50"/>
  <c r="C69" i="50"/>
  <c r="K69" i="50"/>
  <c r="J64" i="50"/>
  <c r="I64" i="50"/>
  <c r="H64" i="50"/>
  <c r="G64" i="50"/>
  <c r="F64" i="50"/>
  <c r="E64" i="50"/>
  <c r="D64" i="50"/>
  <c r="C64" i="50"/>
  <c r="K64" i="50"/>
  <c r="J52" i="50"/>
  <c r="I52" i="50"/>
  <c r="H52" i="50"/>
  <c r="G52" i="50"/>
  <c r="F52" i="50"/>
  <c r="E52" i="50"/>
  <c r="D52" i="50"/>
  <c r="C52" i="50"/>
  <c r="K52" i="50"/>
  <c r="J43" i="50"/>
  <c r="I43" i="50"/>
  <c r="H43" i="50"/>
  <c r="G43" i="50"/>
  <c r="F43" i="50"/>
  <c r="E43" i="50"/>
  <c r="D43" i="50"/>
  <c r="C43" i="50"/>
  <c r="K43" i="50"/>
  <c r="J40" i="50"/>
  <c r="I40" i="50"/>
  <c r="H40" i="50"/>
  <c r="G40" i="50"/>
  <c r="F40" i="50"/>
  <c r="E40" i="50"/>
  <c r="D40" i="50"/>
  <c r="C40" i="50"/>
  <c r="K40" i="50"/>
  <c r="J35" i="50"/>
  <c r="I35" i="50"/>
  <c r="H35" i="50"/>
  <c r="G35" i="50"/>
  <c r="F35" i="50"/>
  <c r="E35" i="50"/>
  <c r="D35" i="50"/>
  <c r="C35" i="50"/>
  <c r="K35" i="50"/>
  <c r="J32" i="50"/>
  <c r="I32" i="50"/>
  <c r="H32" i="50"/>
  <c r="G32" i="50"/>
  <c r="F32" i="50"/>
  <c r="E32" i="50"/>
  <c r="D32" i="50"/>
  <c r="C32" i="50"/>
  <c r="K32" i="50"/>
  <c r="J27" i="50"/>
  <c r="I27" i="50"/>
  <c r="H27" i="50"/>
  <c r="G27" i="50"/>
  <c r="F27" i="50"/>
  <c r="E27" i="50"/>
  <c r="D27" i="50"/>
  <c r="C27" i="50"/>
  <c r="K27" i="50"/>
  <c r="C18" i="50"/>
  <c r="D18" i="50"/>
  <c r="E18" i="50"/>
  <c r="F18" i="50"/>
  <c r="G18" i="50"/>
  <c r="H18" i="50"/>
  <c r="I18" i="50"/>
  <c r="J18" i="50"/>
  <c r="K18" i="50"/>
  <c r="C11" i="50"/>
  <c r="D11" i="50"/>
  <c r="E11" i="50"/>
  <c r="F11" i="50"/>
  <c r="G11" i="50"/>
  <c r="H11" i="50"/>
  <c r="I11" i="50"/>
  <c r="J11" i="50"/>
  <c r="K11" i="50"/>
  <c r="C16" i="88"/>
  <c r="K38" i="48"/>
  <c r="J33" i="48"/>
  <c r="I33" i="48"/>
  <c r="H33" i="48"/>
  <c r="G33" i="48"/>
  <c r="F33" i="48"/>
  <c r="E33" i="48"/>
  <c r="D33" i="48"/>
  <c r="C33" i="48"/>
  <c r="K33" i="48"/>
  <c r="J30" i="48"/>
  <c r="I30" i="48"/>
  <c r="H30" i="48"/>
  <c r="G30" i="48"/>
  <c r="F30" i="48"/>
  <c r="E30" i="48"/>
  <c r="D30" i="48"/>
  <c r="C30" i="48"/>
  <c r="K30" i="48"/>
  <c r="J25" i="48"/>
  <c r="I25" i="48"/>
  <c r="H25" i="48"/>
  <c r="G25" i="48"/>
  <c r="F25" i="48"/>
  <c r="E25" i="48"/>
  <c r="D25" i="48"/>
  <c r="C25" i="48"/>
  <c r="K25" i="48"/>
  <c r="K16" i="48"/>
  <c r="C81" i="45"/>
  <c r="D81" i="45"/>
  <c r="E81" i="45"/>
  <c r="F81" i="45"/>
  <c r="G81" i="45"/>
  <c r="H81" i="45"/>
  <c r="C72" i="45"/>
  <c r="D72" i="45"/>
  <c r="E72" i="45"/>
  <c r="F72" i="45"/>
  <c r="G72" i="45"/>
  <c r="H72" i="45"/>
  <c r="C69" i="45"/>
  <c r="D69" i="45"/>
  <c r="E69" i="45"/>
  <c r="F69" i="45"/>
  <c r="G69" i="45"/>
  <c r="H69" i="45"/>
  <c r="C64" i="45"/>
  <c r="D64" i="45"/>
  <c r="E64" i="45"/>
  <c r="F64" i="45"/>
  <c r="G64" i="45"/>
  <c r="H64" i="45"/>
  <c r="C59" i="45"/>
  <c r="D59" i="45"/>
  <c r="E59" i="45"/>
  <c r="F59" i="45"/>
  <c r="G59" i="45"/>
  <c r="H59" i="45"/>
  <c r="C52" i="45"/>
  <c r="D52" i="45"/>
  <c r="E52" i="45"/>
  <c r="F52" i="45"/>
  <c r="G52" i="45"/>
  <c r="H52" i="45"/>
  <c r="C43" i="45"/>
  <c r="D43" i="45"/>
  <c r="E43" i="45"/>
  <c r="F43" i="45"/>
  <c r="G43" i="45"/>
  <c r="H43" i="45"/>
  <c r="C40" i="45"/>
  <c r="D40" i="45"/>
  <c r="E40" i="45"/>
  <c r="F40" i="45"/>
  <c r="G40" i="45"/>
  <c r="H40" i="45"/>
  <c r="C35" i="45"/>
  <c r="D35" i="45"/>
  <c r="E35" i="45"/>
  <c r="F35" i="45"/>
  <c r="G35" i="45"/>
  <c r="H35" i="45"/>
  <c r="C32" i="45"/>
  <c r="D32" i="45"/>
  <c r="E32" i="45"/>
  <c r="F32" i="45"/>
  <c r="G32" i="45"/>
  <c r="H32" i="45"/>
  <c r="C27" i="45"/>
  <c r="D27" i="45"/>
  <c r="E27" i="45"/>
  <c r="F27" i="45"/>
  <c r="G27" i="45"/>
  <c r="H27" i="45"/>
  <c r="C18" i="45"/>
  <c r="D18" i="45"/>
  <c r="E18" i="45"/>
  <c r="F18" i="45"/>
  <c r="G18" i="45"/>
  <c r="H18" i="45"/>
  <c r="H11" i="45"/>
  <c r="J81" i="44"/>
  <c r="I81" i="44"/>
  <c r="H81" i="44"/>
  <c r="G81" i="44"/>
  <c r="F81" i="44"/>
  <c r="E81" i="44"/>
  <c r="D81" i="44"/>
  <c r="C81" i="44"/>
  <c r="K81" i="44"/>
  <c r="J72" i="44"/>
  <c r="I72" i="44"/>
  <c r="H72" i="44"/>
  <c r="G72" i="44"/>
  <c r="F72" i="44"/>
  <c r="E72" i="44"/>
  <c r="D72" i="44"/>
  <c r="C72" i="44"/>
  <c r="K72" i="44"/>
  <c r="J69" i="44"/>
  <c r="I69" i="44"/>
  <c r="H69" i="44"/>
  <c r="G69" i="44"/>
  <c r="F69" i="44"/>
  <c r="E69" i="44"/>
  <c r="D69" i="44"/>
  <c r="C69" i="44"/>
  <c r="K69" i="44"/>
  <c r="J64" i="44"/>
  <c r="I64" i="44"/>
  <c r="H64" i="44"/>
  <c r="G64" i="44"/>
  <c r="F64" i="44"/>
  <c r="E64" i="44"/>
  <c r="D64" i="44"/>
  <c r="C64" i="44"/>
  <c r="K64" i="44"/>
  <c r="J59" i="44"/>
  <c r="I59" i="44"/>
  <c r="H59" i="44"/>
  <c r="G59" i="44"/>
  <c r="F59" i="44"/>
  <c r="E59" i="44"/>
  <c r="D59" i="44"/>
  <c r="C59" i="44"/>
  <c r="K59" i="44"/>
  <c r="J52" i="44"/>
  <c r="I52" i="44"/>
  <c r="H52" i="44"/>
  <c r="G52" i="44"/>
  <c r="F52" i="44"/>
  <c r="E52" i="44"/>
  <c r="D52" i="44"/>
  <c r="C52" i="44"/>
  <c r="K52" i="44"/>
  <c r="J40" i="44"/>
  <c r="I40" i="44"/>
  <c r="H40" i="44"/>
  <c r="G40" i="44"/>
  <c r="F40" i="44"/>
  <c r="E40" i="44"/>
  <c r="D40" i="44"/>
  <c r="C40" i="44"/>
  <c r="K40" i="44"/>
  <c r="J35" i="44"/>
  <c r="I35" i="44"/>
  <c r="H35" i="44"/>
  <c r="G35" i="44"/>
  <c r="F35" i="44"/>
  <c r="E35" i="44"/>
  <c r="D35" i="44"/>
  <c r="C35" i="44"/>
  <c r="K35" i="44"/>
  <c r="J32" i="44"/>
  <c r="I32" i="44"/>
  <c r="H32" i="44"/>
  <c r="G32" i="44"/>
  <c r="F32" i="44"/>
  <c r="E32" i="44"/>
  <c r="D32" i="44"/>
  <c r="C32" i="44"/>
  <c r="K32" i="44"/>
  <c r="J27" i="44"/>
  <c r="I27" i="44"/>
  <c r="H27" i="44"/>
  <c r="G27" i="44"/>
  <c r="F27" i="44"/>
  <c r="E27" i="44"/>
  <c r="D27" i="44"/>
  <c r="C27" i="44"/>
  <c r="K27" i="44"/>
  <c r="C18" i="44"/>
  <c r="D18" i="44"/>
  <c r="E18" i="44"/>
  <c r="F18" i="44"/>
  <c r="G18" i="44"/>
  <c r="H18" i="44"/>
  <c r="I18" i="44"/>
  <c r="J18" i="44"/>
  <c r="K18" i="44"/>
  <c r="J83" i="44"/>
  <c r="I83" i="44"/>
  <c r="H83" i="44"/>
  <c r="G83" i="44"/>
  <c r="F83" i="44"/>
  <c r="E83" i="44"/>
  <c r="D83" i="44"/>
  <c r="C83" i="44"/>
  <c r="K83" i="44"/>
  <c r="C11" i="44"/>
  <c r="D11" i="44"/>
  <c r="E11" i="44"/>
  <c r="F11" i="44"/>
  <c r="G11" i="44"/>
  <c r="H11" i="44"/>
  <c r="I11" i="44"/>
  <c r="J11" i="44"/>
  <c r="K11" i="44"/>
  <c r="D42" i="85"/>
  <c r="C15" i="85"/>
  <c r="C42" i="85" s="1"/>
  <c r="D15" i="8"/>
  <c r="G15" i="8"/>
  <c r="H15" i="8"/>
  <c r="J15" i="8"/>
  <c r="K15" i="8"/>
  <c r="D17" i="87" l="1"/>
  <c r="D94" i="87" s="1"/>
  <c r="C92" i="53"/>
  <c r="I17" i="50"/>
  <c r="D17" i="55"/>
  <c r="D94" i="55" s="1"/>
  <c r="H17" i="55"/>
  <c r="H94" i="55" s="1"/>
  <c r="E15" i="54"/>
  <c r="E92" i="54" s="1"/>
  <c r="D15" i="53"/>
  <c r="D92" i="53" s="1"/>
  <c r="G15" i="53"/>
  <c r="G92" i="53" s="1"/>
  <c r="F15" i="53"/>
  <c r="F92" i="53" s="1"/>
  <c r="H17" i="34"/>
  <c r="H94" i="34" s="1"/>
  <c r="E17" i="34"/>
  <c r="E94" i="34" s="1"/>
  <c r="D17" i="34"/>
  <c r="D94" i="34" s="1"/>
  <c r="E17" i="33"/>
  <c r="I17" i="33"/>
  <c r="F17" i="33"/>
  <c r="D17" i="33"/>
  <c r="G17" i="33"/>
  <c r="F17" i="50"/>
  <c r="K17" i="50"/>
  <c r="G17" i="50"/>
  <c r="J17" i="50"/>
  <c r="C17" i="50"/>
  <c r="H17" i="50"/>
  <c r="D17" i="50"/>
  <c r="E17" i="50"/>
  <c r="H17" i="44"/>
  <c r="H90" i="44" s="1"/>
  <c r="J17" i="44"/>
  <c r="J90" i="44" s="1"/>
  <c r="C17" i="44"/>
  <c r="C90" i="44" s="1"/>
  <c r="D17" i="44"/>
  <c r="D90" i="44" s="1"/>
  <c r="G17" i="55"/>
  <c r="G94" i="55" s="1"/>
  <c r="D15" i="54"/>
  <c r="D92" i="54" s="1"/>
  <c r="H15" i="54"/>
  <c r="H92" i="54" s="1"/>
  <c r="J15" i="53"/>
  <c r="J92" i="53" s="1"/>
  <c r="H15" i="53"/>
  <c r="H92" i="53" s="1"/>
  <c r="E15" i="53"/>
  <c r="E92" i="53" s="1"/>
  <c r="G17" i="34"/>
  <c r="G94" i="34" s="1"/>
  <c r="C17" i="34"/>
  <c r="C94" i="34" s="1"/>
  <c r="F17" i="34"/>
  <c r="F94" i="34" s="1"/>
  <c r="H17" i="33"/>
  <c r="K17" i="33"/>
  <c r="J17" i="33"/>
  <c r="C17" i="33"/>
  <c r="C17" i="87"/>
  <c r="C94" i="87" s="1"/>
  <c r="C17" i="55"/>
  <c r="C94" i="55" s="1"/>
  <c r="F17" i="55"/>
  <c r="F94" i="55" s="1"/>
  <c r="J17" i="55"/>
  <c r="J94" i="55" s="1"/>
  <c r="E17" i="55"/>
  <c r="E94" i="55" s="1"/>
  <c r="I17" i="55"/>
  <c r="I94" i="55" s="1"/>
  <c r="K17" i="55"/>
  <c r="K94" i="55" s="1"/>
  <c r="I15" i="54"/>
  <c r="I92" i="54" s="1"/>
  <c r="F15" i="54"/>
  <c r="F92" i="54" s="1"/>
  <c r="J15" i="54"/>
  <c r="J92" i="54" s="1"/>
  <c r="C15" i="54"/>
  <c r="C92" i="54" s="1"/>
  <c r="G15" i="54"/>
  <c r="G92" i="54" s="1"/>
  <c r="K15" i="54"/>
  <c r="K92" i="54" s="1"/>
  <c r="L15" i="54"/>
  <c r="L92" i="54" s="1"/>
  <c r="I15" i="53"/>
  <c r="I92" i="53" s="1"/>
  <c r="K15" i="53"/>
  <c r="K92" i="53" s="1"/>
  <c r="I17" i="44"/>
  <c r="I90" i="44" s="1"/>
  <c r="G17" i="44"/>
  <c r="G90" i="44" s="1"/>
  <c r="F17" i="44"/>
  <c r="F90" i="44" s="1"/>
  <c r="E17" i="44"/>
  <c r="E90" i="44" s="1"/>
  <c r="K17" i="44"/>
  <c r="K90" i="44" s="1"/>
  <c r="D13" i="4"/>
  <c r="E13" i="4"/>
  <c r="F13" i="4"/>
  <c r="G13" i="4"/>
  <c r="H13" i="4"/>
  <c r="I13" i="4"/>
  <c r="J13" i="4"/>
  <c r="K13" i="4"/>
  <c r="K12" i="4" s="1"/>
  <c r="G14" i="1"/>
  <c r="H14" i="1"/>
  <c r="J14" i="1"/>
  <c r="K14" i="1"/>
  <c r="D18" i="29" l="1"/>
  <c r="D80" i="29"/>
  <c r="E80" i="29"/>
  <c r="F80" i="29"/>
  <c r="G80" i="29"/>
  <c r="H80" i="29"/>
  <c r="I80" i="29"/>
  <c r="D73" i="29"/>
  <c r="E73" i="29"/>
  <c r="F73" i="29"/>
  <c r="G73" i="29"/>
  <c r="H73" i="29"/>
  <c r="I73" i="29"/>
  <c r="D65" i="29"/>
  <c r="E65" i="29"/>
  <c r="F65" i="29"/>
  <c r="G65" i="29"/>
  <c r="H65" i="29"/>
  <c r="I65" i="29"/>
  <c r="D60" i="29"/>
  <c r="F60" i="29"/>
  <c r="H60" i="29"/>
  <c r="I60" i="29"/>
  <c r="E60" i="29" s="1"/>
  <c r="D53" i="29"/>
  <c r="E53" i="29"/>
  <c r="F53" i="29"/>
  <c r="G53" i="29"/>
  <c r="H53" i="29"/>
  <c r="I53" i="29"/>
  <c r="D50" i="29"/>
  <c r="F50" i="29"/>
  <c r="H50" i="29"/>
  <c r="I50" i="29"/>
  <c r="D43" i="29"/>
  <c r="E43" i="29"/>
  <c r="F43" i="29"/>
  <c r="G43" i="29"/>
  <c r="H43" i="29"/>
  <c r="I43" i="29"/>
  <c r="D40" i="29"/>
  <c r="E40" i="29"/>
  <c r="F40" i="29"/>
  <c r="G40" i="29"/>
  <c r="H40" i="29"/>
  <c r="I40" i="29"/>
  <c r="D35" i="29"/>
  <c r="E35" i="29"/>
  <c r="F35" i="29"/>
  <c r="G35" i="29"/>
  <c r="H35" i="29"/>
  <c r="I35" i="29"/>
  <c r="D32" i="29"/>
  <c r="E32" i="29"/>
  <c r="F32" i="29"/>
  <c r="G32" i="29"/>
  <c r="H32" i="29"/>
  <c r="I32" i="29"/>
  <c r="D27" i="29"/>
  <c r="E27" i="29"/>
  <c r="F27" i="29"/>
  <c r="G27" i="29"/>
  <c r="H27" i="29"/>
  <c r="I27" i="29"/>
  <c r="E18" i="29"/>
  <c r="F18" i="29"/>
  <c r="G18" i="29"/>
  <c r="H18" i="29"/>
  <c r="I18" i="29"/>
  <c r="C94" i="33" l="1"/>
  <c r="D94" i="33"/>
  <c r="E94" i="33"/>
  <c r="F94" i="33"/>
  <c r="G94" i="33"/>
  <c r="H94" i="33"/>
  <c r="I94" i="33"/>
  <c r="J94" i="33"/>
  <c r="K94" i="33"/>
  <c r="D38" i="29" l="1"/>
  <c r="F38" i="29"/>
  <c r="G38" i="29"/>
  <c r="H38" i="29"/>
  <c r="E39" i="29"/>
  <c r="E38" i="29" s="1"/>
  <c r="C87" i="88" l="1"/>
  <c r="L86" i="88"/>
  <c r="K86" i="88"/>
  <c r="J86" i="88"/>
  <c r="I86" i="88"/>
  <c r="H86" i="88"/>
  <c r="G86" i="88"/>
  <c r="F86" i="88"/>
  <c r="E86" i="88"/>
  <c r="D86" i="88"/>
  <c r="C85" i="88"/>
  <c r="L84" i="88"/>
  <c r="K84" i="88"/>
  <c r="J84" i="88"/>
  <c r="I84" i="88"/>
  <c r="H84" i="88"/>
  <c r="G84" i="88"/>
  <c r="F84" i="88"/>
  <c r="E84" i="88"/>
  <c r="D84" i="88"/>
  <c r="C83" i="88"/>
  <c r="L82" i="88"/>
  <c r="K82" i="88"/>
  <c r="J82" i="88"/>
  <c r="I82" i="88"/>
  <c r="H82" i="88"/>
  <c r="G82" i="88"/>
  <c r="F82" i="88"/>
  <c r="E82" i="88"/>
  <c r="D82" i="88"/>
  <c r="L79" i="88"/>
  <c r="K79" i="88"/>
  <c r="J79" i="88"/>
  <c r="H79" i="88"/>
  <c r="G79" i="88"/>
  <c r="F79" i="88"/>
  <c r="E79" i="88"/>
  <c r="I79" i="88"/>
  <c r="C78" i="88"/>
  <c r="C77" i="88" s="1"/>
  <c r="L77" i="88"/>
  <c r="K77" i="88"/>
  <c r="J77" i="88"/>
  <c r="I77" i="88"/>
  <c r="H77" i="88"/>
  <c r="G77" i="88"/>
  <c r="F77" i="88"/>
  <c r="E77" i="88"/>
  <c r="D77" i="88"/>
  <c r="C76" i="88"/>
  <c r="C75" i="88" s="1"/>
  <c r="L75" i="88"/>
  <c r="K75" i="88"/>
  <c r="J75" i="88"/>
  <c r="I75" i="88"/>
  <c r="H75" i="88"/>
  <c r="G75" i="88"/>
  <c r="F75" i="88"/>
  <c r="E75" i="88"/>
  <c r="D75" i="88"/>
  <c r="L73" i="88"/>
  <c r="K73" i="88"/>
  <c r="J73" i="88"/>
  <c r="I73" i="88"/>
  <c r="H73" i="88"/>
  <c r="G73" i="88"/>
  <c r="F73" i="88"/>
  <c r="E73" i="88"/>
  <c r="D73" i="88"/>
  <c r="C73" i="88"/>
  <c r="C72" i="88"/>
  <c r="C71" i="88"/>
  <c r="L70" i="88"/>
  <c r="K70" i="88"/>
  <c r="J70" i="88"/>
  <c r="I70" i="88"/>
  <c r="H70" i="88"/>
  <c r="G70" i="88"/>
  <c r="F70" i="88"/>
  <c r="E70" i="88"/>
  <c r="D70" i="88"/>
  <c r="C69" i="88"/>
  <c r="C68" i="88"/>
  <c r="L67" i="88"/>
  <c r="K67" i="88"/>
  <c r="J67" i="88"/>
  <c r="I67" i="88"/>
  <c r="H67" i="88"/>
  <c r="G67" i="88"/>
  <c r="F67" i="88"/>
  <c r="E67" i="88"/>
  <c r="D67" i="88"/>
  <c r="C66" i="88"/>
  <c r="C65" i="88"/>
  <c r="C64" i="88"/>
  <c r="C63" i="88"/>
  <c r="L62" i="88"/>
  <c r="K62" i="88"/>
  <c r="J62" i="88"/>
  <c r="I62" i="88"/>
  <c r="H62" i="88"/>
  <c r="G62" i="88"/>
  <c r="F62" i="88"/>
  <c r="E62" i="88"/>
  <c r="D62" i="88"/>
  <c r="C61" i="88"/>
  <c r="C60" i="88"/>
  <c r="C59" i="88"/>
  <c r="C58" i="88"/>
  <c r="L57" i="88"/>
  <c r="K57" i="88"/>
  <c r="I57" i="88"/>
  <c r="H57" i="88"/>
  <c r="G57" i="88"/>
  <c r="F57" i="88"/>
  <c r="E57" i="88"/>
  <c r="D57" i="88"/>
  <c r="C55" i="88"/>
  <c r="C54" i="88"/>
  <c r="C53" i="88"/>
  <c r="C52" i="88"/>
  <c r="C51" i="88"/>
  <c r="L50" i="88"/>
  <c r="J50" i="88"/>
  <c r="I50" i="88"/>
  <c r="H50" i="88"/>
  <c r="G50" i="88"/>
  <c r="F50" i="88"/>
  <c r="E50" i="88"/>
  <c r="D50" i="88"/>
  <c r="C49" i="88"/>
  <c r="L48" i="88"/>
  <c r="K48" i="88"/>
  <c r="J48" i="88"/>
  <c r="I48" i="88"/>
  <c r="H48" i="88"/>
  <c r="G48" i="88"/>
  <c r="F48" i="88"/>
  <c r="E48" i="88"/>
  <c r="D48" i="88"/>
  <c r="C47" i="88"/>
  <c r="L46" i="88"/>
  <c r="K46" i="88"/>
  <c r="J46" i="88"/>
  <c r="I46" i="88"/>
  <c r="H46" i="88"/>
  <c r="G46" i="88"/>
  <c r="F46" i="88"/>
  <c r="E46" i="88"/>
  <c r="D46" i="88"/>
  <c r="C43" i="88"/>
  <c r="C42" i="88"/>
  <c r="L41" i="88"/>
  <c r="K41" i="88"/>
  <c r="J41" i="88"/>
  <c r="I41" i="88"/>
  <c r="H41" i="88"/>
  <c r="G41" i="88"/>
  <c r="F41" i="88"/>
  <c r="E41" i="88"/>
  <c r="D41" i="88"/>
  <c r="C40" i="88"/>
  <c r="C39" i="88"/>
  <c r="L38" i="88"/>
  <c r="K38" i="88"/>
  <c r="J38" i="88"/>
  <c r="I38" i="88"/>
  <c r="H38" i="88"/>
  <c r="G38" i="88"/>
  <c r="F38" i="88"/>
  <c r="E38" i="88"/>
  <c r="D38" i="88"/>
  <c r="C37" i="88"/>
  <c r="L36" i="88"/>
  <c r="K36" i="88"/>
  <c r="J36" i="88"/>
  <c r="I36" i="88"/>
  <c r="H36" i="88"/>
  <c r="G36" i="88"/>
  <c r="F36" i="88"/>
  <c r="E36" i="88"/>
  <c r="D36" i="88"/>
  <c r="C35" i="88"/>
  <c r="C34" i="88"/>
  <c r="L33" i="88"/>
  <c r="K33" i="88"/>
  <c r="J33" i="88"/>
  <c r="I33" i="88"/>
  <c r="H33" i="88"/>
  <c r="G33" i="88"/>
  <c r="F33" i="88"/>
  <c r="E33" i="88"/>
  <c r="D33" i="88"/>
  <c r="C32" i="88"/>
  <c r="C31" i="88"/>
  <c r="K30" i="88"/>
  <c r="J30" i="88"/>
  <c r="I30" i="88"/>
  <c r="H30" i="88"/>
  <c r="G30" i="88"/>
  <c r="F30" i="88"/>
  <c r="E30" i="88"/>
  <c r="D30" i="88"/>
  <c r="C29" i="88"/>
  <c r="K28" i="88"/>
  <c r="J28" i="88"/>
  <c r="I28" i="88"/>
  <c r="H28" i="88"/>
  <c r="G28" i="88"/>
  <c r="F28" i="88"/>
  <c r="E28" i="88"/>
  <c r="D28" i="88"/>
  <c r="C27" i="88"/>
  <c r="C26" i="88"/>
  <c r="J25" i="88"/>
  <c r="I25" i="88"/>
  <c r="H25" i="88"/>
  <c r="G25" i="88"/>
  <c r="F25" i="88"/>
  <c r="E25" i="88"/>
  <c r="D25" i="88"/>
  <c r="C24" i="88"/>
  <c r="C23" i="88"/>
  <c r="C22" i="88"/>
  <c r="C21" i="88"/>
  <c r="C20" i="88"/>
  <c r="C19" i="88"/>
  <c r="C18" i="88"/>
  <c r="C17" i="88"/>
  <c r="C14" i="88"/>
  <c r="C13" i="88" s="1"/>
  <c r="L13" i="88"/>
  <c r="L9" i="88" s="1"/>
  <c r="K13" i="88"/>
  <c r="K9" i="88" s="1"/>
  <c r="J13" i="88"/>
  <c r="J9" i="88" s="1"/>
  <c r="I13" i="88"/>
  <c r="H13" i="88"/>
  <c r="G13" i="88"/>
  <c r="F13" i="88"/>
  <c r="E13" i="88"/>
  <c r="D13" i="88"/>
  <c r="C12" i="88"/>
  <c r="H11" i="88"/>
  <c r="G11" i="88"/>
  <c r="F11" i="88"/>
  <c r="E11" i="88"/>
  <c r="E9" i="88" s="1"/>
  <c r="D11" i="88"/>
  <c r="C87" i="48"/>
  <c r="C86" i="48" s="1"/>
  <c r="K86" i="48"/>
  <c r="J86" i="48"/>
  <c r="I86" i="48"/>
  <c r="H86" i="48"/>
  <c r="G86" i="48"/>
  <c r="F86" i="48"/>
  <c r="E86" i="48"/>
  <c r="D86" i="48"/>
  <c r="C85" i="48"/>
  <c r="C84" i="48" s="1"/>
  <c r="K84" i="48"/>
  <c r="J84" i="48"/>
  <c r="I84" i="48"/>
  <c r="H84" i="48"/>
  <c r="G84" i="48"/>
  <c r="F84" i="48"/>
  <c r="E84" i="48"/>
  <c r="D84" i="48"/>
  <c r="C83" i="48"/>
  <c r="C82" i="48" s="1"/>
  <c r="K82" i="48"/>
  <c r="J82" i="48"/>
  <c r="I82" i="48"/>
  <c r="H82" i="48"/>
  <c r="G82" i="48"/>
  <c r="F82" i="48"/>
  <c r="E82" i="48"/>
  <c r="D82" i="48"/>
  <c r="K79" i="48"/>
  <c r="J79" i="48"/>
  <c r="I79" i="48"/>
  <c r="H79" i="48"/>
  <c r="F79" i="48"/>
  <c r="E79" i="48"/>
  <c r="D79" i="48"/>
  <c r="G79" i="48"/>
  <c r="C78" i="48"/>
  <c r="C77" i="48" s="1"/>
  <c r="K77" i="48"/>
  <c r="J77" i="48"/>
  <c r="I77" i="48"/>
  <c r="H77" i="48"/>
  <c r="G77" i="48"/>
  <c r="F77" i="48"/>
  <c r="E77" i="48"/>
  <c r="D77" i="48"/>
  <c r="C76" i="48"/>
  <c r="C75" i="48" s="1"/>
  <c r="K75" i="48"/>
  <c r="J75" i="48"/>
  <c r="I75" i="48"/>
  <c r="H75" i="48"/>
  <c r="G75" i="48"/>
  <c r="F75" i="48"/>
  <c r="E75" i="48"/>
  <c r="D75" i="48"/>
  <c r="C74" i="48"/>
  <c r="C73" i="48" s="1"/>
  <c r="K73" i="48"/>
  <c r="J73" i="48"/>
  <c r="I73" i="48"/>
  <c r="H73" i="48"/>
  <c r="G73" i="48"/>
  <c r="F73" i="48"/>
  <c r="E73" i="48"/>
  <c r="D73" i="48"/>
  <c r="C72" i="48"/>
  <c r="C71" i="48"/>
  <c r="K70" i="48"/>
  <c r="J70" i="48"/>
  <c r="I70" i="48"/>
  <c r="H70" i="48"/>
  <c r="G70" i="48"/>
  <c r="F70" i="48"/>
  <c r="E70" i="48"/>
  <c r="D70" i="48"/>
  <c r="C69" i="48"/>
  <c r="C68" i="48"/>
  <c r="K67" i="48"/>
  <c r="J67" i="48"/>
  <c r="I67" i="48"/>
  <c r="H67" i="48"/>
  <c r="G67" i="48"/>
  <c r="F67" i="48"/>
  <c r="E67" i="48"/>
  <c r="D67" i="48"/>
  <c r="C66" i="48"/>
  <c r="C65" i="48"/>
  <c r="C64" i="48"/>
  <c r="C63" i="48"/>
  <c r="K62" i="48"/>
  <c r="J62" i="48"/>
  <c r="I62" i="48"/>
  <c r="H62" i="48"/>
  <c r="G62" i="48"/>
  <c r="F62" i="48"/>
  <c r="E62" i="48"/>
  <c r="D62" i="48"/>
  <c r="C61" i="48"/>
  <c r="C60" i="48"/>
  <c r="C59" i="48"/>
  <c r="C58" i="48"/>
  <c r="K57" i="48"/>
  <c r="J57" i="48"/>
  <c r="I57" i="48"/>
  <c r="H57" i="48"/>
  <c r="G57" i="48"/>
  <c r="F57" i="48"/>
  <c r="E57" i="48"/>
  <c r="D57" i="48"/>
  <c r="C55" i="48"/>
  <c r="C54" i="48"/>
  <c r="C53" i="48"/>
  <c r="C52" i="48"/>
  <c r="C51" i="48"/>
  <c r="K50" i="48"/>
  <c r="J50" i="48"/>
  <c r="I50" i="48"/>
  <c r="H50" i="48"/>
  <c r="G50" i="48"/>
  <c r="F50" i="48"/>
  <c r="E50" i="48"/>
  <c r="D50" i="48"/>
  <c r="K48" i="48"/>
  <c r="J48" i="48"/>
  <c r="I48" i="48"/>
  <c r="H48" i="48"/>
  <c r="G48" i="48"/>
  <c r="F48" i="48"/>
  <c r="E48" i="48"/>
  <c r="D48" i="48"/>
  <c r="C48" i="48"/>
  <c r="K46" i="48"/>
  <c r="J46" i="48"/>
  <c r="I46" i="48"/>
  <c r="H46" i="48"/>
  <c r="G46" i="48"/>
  <c r="F46" i="48"/>
  <c r="E46" i="48"/>
  <c r="D46" i="48"/>
  <c r="C46" i="48"/>
  <c r="K41" i="48"/>
  <c r="J41" i="48"/>
  <c r="I41" i="48"/>
  <c r="H41" i="48"/>
  <c r="G41" i="48"/>
  <c r="F41" i="48"/>
  <c r="E41" i="48"/>
  <c r="D41" i="48"/>
  <c r="C41" i="48"/>
  <c r="J38" i="48"/>
  <c r="I38" i="48"/>
  <c r="H38" i="48"/>
  <c r="G38" i="48"/>
  <c r="F38" i="48"/>
  <c r="E38" i="48"/>
  <c r="D38" i="48"/>
  <c r="C38" i="48"/>
  <c r="K36" i="48"/>
  <c r="J36" i="48"/>
  <c r="I36" i="48"/>
  <c r="H36" i="48"/>
  <c r="G36" i="48"/>
  <c r="F36" i="48"/>
  <c r="E36" i="48"/>
  <c r="D36" i="48"/>
  <c r="C36" i="48"/>
  <c r="K28" i="48"/>
  <c r="J28" i="48"/>
  <c r="I28" i="48"/>
  <c r="H28" i="48"/>
  <c r="G28" i="48"/>
  <c r="F28" i="48"/>
  <c r="E28" i="48"/>
  <c r="D28" i="48"/>
  <c r="C28" i="48"/>
  <c r="J16" i="48"/>
  <c r="I16" i="48"/>
  <c r="H16" i="48"/>
  <c r="G16" i="48"/>
  <c r="F16" i="48"/>
  <c r="E16" i="48"/>
  <c r="D16" i="48"/>
  <c r="C16" i="48"/>
  <c r="C14" i="48"/>
  <c r="C13" i="48" s="1"/>
  <c r="K13" i="48"/>
  <c r="J13" i="48"/>
  <c r="I13" i="48"/>
  <c r="H13" i="48"/>
  <c r="G13" i="48"/>
  <c r="F13" i="48"/>
  <c r="E13" i="48"/>
  <c r="D13" i="48"/>
  <c r="C12" i="48"/>
  <c r="C11" i="48" s="1"/>
  <c r="K11" i="48"/>
  <c r="J11" i="48"/>
  <c r="I11" i="48"/>
  <c r="H11" i="48"/>
  <c r="G11" i="48"/>
  <c r="F11" i="48"/>
  <c r="F9" i="48" s="1"/>
  <c r="E11" i="48"/>
  <c r="D11" i="48"/>
  <c r="G81" i="48" l="1"/>
  <c r="G9" i="88"/>
  <c r="J81" i="88"/>
  <c r="L15" i="88"/>
  <c r="H9" i="88"/>
  <c r="D81" i="88"/>
  <c r="E81" i="88"/>
  <c r="I9" i="88"/>
  <c r="I15" i="88"/>
  <c r="C50" i="88"/>
  <c r="D79" i="88"/>
  <c r="C79" i="88" s="1"/>
  <c r="C28" i="88"/>
  <c r="G81" i="88"/>
  <c r="C67" i="48"/>
  <c r="G15" i="48"/>
  <c r="G9" i="48"/>
  <c r="D9" i="48"/>
  <c r="H9" i="48"/>
  <c r="E9" i="48"/>
  <c r="C50" i="48"/>
  <c r="K81" i="48"/>
  <c r="G15" i="88"/>
  <c r="C41" i="88"/>
  <c r="F81" i="88"/>
  <c r="C86" i="88"/>
  <c r="L81" i="88"/>
  <c r="I81" i="88"/>
  <c r="D9" i="88"/>
  <c r="C36" i="88"/>
  <c r="C57" i="88"/>
  <c r="K81" i="88"/>
  <c r="E15" i="88"/>
  <c r="K15" i="88"/>
  <c r="H15" i="88"/>
  <c r="H81" i="88"/>
  <c r="C38" i="88"/>
  <c r="C46" i="88"/>
  <c r="C62" i="88"/>
  <c r="C70" i="88"/>
  <c r="K9" i="48"/>
  <c r="J15" i="48"/>
  <c r="H15" i="48"/>
  <c r="I15" i="48"/>
  <c r="C62" i="48"/>
  <c r="I81" i="48"/>
  <c r="K15" i="48"/>
  <c r="D15" i="48"/>
  <c r="I9" i="48"/>
  <c r="E15" i="48"/>
  <c r="E81" i="48"/>
  <c r="C9" i="48"/>
  <c r="J9" i="48"/>
  <c r="F15" i="48"/>
  <c r="C11" i="88"/>
  <c r="C30" i="88"/>
  <c r="C33" i="88"/>
  <c r="C84" i="88"/>
  <c r="C70" i="48"/>
  <c r="F81" i="48"/>
  <c r="J81" i="48"/>
  <c r="C25" i="88"/>
  <c r="C48" i="88"/>
  <c r="C82" i="88"/>
  <c r="C57" i="48"/>
  <c r="D81" i="48"/>
  <c r="H81" i="48"/>
  <c r="D15" i="88"/>
  <c r="F15" i="88"/>
  <c r="J15" i="88"/>
  <c r="C67" i="88"/>
  <c r="F9" i="88"/>
  <c r="C79" i="48"/>
  <c r="D21" i="8"/>
  <c r="G21" i="8"/>
  <c r="H21" i="8"/>
  <c r="J21" i="8"/>
  <c r="K21" i="8"/>
  <c r="G88" i="48" l="1"/>
  <c r="J88" i="88"/>
  <c r="L88" i="88"/>
  <c r="I88" i="88"/>
  <c r="D88" i="88"/>
  <c r="C9" i="88"/>
  <c r="E88" i="88"/>
  <c r="H88" i="88"/>
  <c r="G88" i="88"/>
  <c r="K88" i="88"/>
  <c r="E88" i="48"/>
  <c r="C15" i="48"/>
  <c r="J88" i="48"/>
  <c r="D88" i="48"/>
  <c r="K88" i="48"/>
  <c r="F88" i="48"/>
  <c r="C81" i="88"/>
  <c r="F88" i="88"/>
  <c r="H88" i="48"/>
  <c r="I88" i="48"/>
  <c r="C15" i="88"/>
  <c r="C81" i="48"/>
  <c r="D87" i="29"/>
  <c r="E87" i="29"/>
  <c r="F87" i="29"/>
  <c r="G87" i="29"/>
  <c r="H87" i="29"/>
  <c r="I87" i="29"/>
  <c r="F17" i="29"/>
  <c r="G17" i="29"/>
  <c r="H17" i="29"/>
  <c r="I17" i="29"/>
  <c r="D11" i="29"/>
  <c r="E11" i="29"/>
  <c r="F11" i="29"/>
  <c r="G11" i="29"/>
  <c r="H11" i="29"/>
  <c r="I11" i="29"/>
  <c r="D17" i="29" l="1"/>
  <c r="C88" i="88"/>
  <c r="C88" i="48"/>
  <c r="G94" i="29"/>
  <c r="H94" i="29"/>
  <c r="D94" i="29"/>
  <c r="F94" i="29"/>
  <c r="I94" i="29"/>
  <c r="E94" i="29" l="1"/>
  <c r="D40" i="8"/>
  <c r="G40" i="8"/>
  <c r="H40" i="8"/>
  <c r="J40" i="8"/>
  <c r="K40" i="8"/>
  <c r="D38" i="8"/>
  <c r="G38" i="8"/>
  <c r="H38" i="8"/>
  <c r="J38" i="8"/>
  <c r="K38" i="8"/>
  <c r="D36" i="8"/>
  <c r="G36" i="8"/>
  <c r="H36" i="8"/>
  <c r="J36" i="8"/>
  <c r="K36" i="8"/>
  <c r="D34" i="8"/>
  <c r="G34" i="8"/>
  <c r="H34" i="8"/>
  <c r="J34" i="8"/>
  <c r="K34" i="8"/>
  <c r="D32" i="8"/>
  <c r="G32" i="8"/>
  <c r="H32" i="8"/>
  <c r="J32" i="8"/>
  <c r="K32" i="8"/>
  <c r="D30" i="8"/>
  <c r="G30" i="8"/>
  <c r="H30" i="8"/>
  <c r="J30" i="8"/>
  <c r="K30" i="8"/>
  <c r="I28" i="8"/>
  <c r="I29" i="8" s="1"/>
  <c r="D29" i="8"/>
  <c r="G29" i="8"/>
  <c r="H29" i="8"/>
  <c r="J29" i="8"/>
  <c r="K29" i="8"/>
  <c r="D26" i="8"/>
  <c r="G26" i="8"/>
  <c r="H26" i="8"/>
  <c r="J26" i="8"/>
  <c r="K26" i="8"/>
  <c r="I24" i="8"/>
  <c r="F24" i="8"/>
  <c r="I23" i="8"/>
  <c r="I22" i="8"/>
  <c r="I21" i="8" s="1"/>
  <c r="I25" i="8"/>
  <c r="I26" i="8" s="1"/>
  <c r="I27" i="8"/>
  <c r="I31" i="8"/>
  <c r="I30" i="8" s="1"/>
  <c r="I33" i="8"/>
  <c r="I32" i="8" s="1"/>
  <c r="I35" i="8"/>
  <c r="I34" i="8" s="1"/>
  <c r="I37" i="8"/>
  <c r="I36" i="8" s="1"/>
  <c r="I39" i="8"/>
  <c r="I38" i="8" s="1"/>
  <c r="I41" i="8"/>
  <c r="I40" i="8" s="1"/>
  <c r="F16" i="8"/>
  <c r="F17" i="8"/>
  <c r="F18" i="8"/>
  <c r="F19" i="8"/>
  <c r="F20" i="8"/>
  <c r="F22" i="8"/>
  <c r="F21" i="8" s="1"/>
  <c r="F23" i="8"/>
  <c r="E23" i="8" s="1"/>
  <c r="C23" i="8" s="1"/>
  <c r="F25" i="8"/>
  <c r="F26" i="8" s="1"/>
  <c r="F27" i="8"/>
  <c r="F28" i="8"/>
  <c r="F29" i="8" s="1"/>
  <c r="F31" i="8"/>
  <c r="E31" i="8" s="1"/>
  <c r="C31" i="8" s="1"/>
  <c r="C30" i="8" s="1"/>
  <c r="F33" i="8"/>
  <c r="F32" i="8" s="1"/>
  <c r="F35" i="8"/>
  <c r="F34" i="8" s="1"/>
  <c r="F37" i="8"/>
  <c r="F36" i="8" s="1"/>
  <c r="F39" i="8"/>
  <c r="F38" i="8" s="1"/>
  <c r="F41" i="8"/>
  <c r="F40" i="8" s="1"/>
  <c r="I17" i="8"/>
  <c r="I18" i="8"/>
  <c r="I19" i="8"/>
  <c r="I20" i="8"/>
  <c r="I16" i="8"/>
  <c r="D13" i="5"/>
  <c r="E13" i="5"/>
  <c r="E12" i="5" s="1"/>
  <c r="E40" i="5" s="1"/>
  <c r="F13" i="5"/>
  <c r="G13" i="5"/>
  <c r="H13" i="5"/>
  <c r="I13" i="5"/>
  <c r="I12" i="5" s="1"/>
  <c r="I40" i="5" s="1"/>
  <c r="J13" i="5"/>
  <c r="J12" i="5" s="1"/>
  <c r="J40" i="5" s="1"/>
  <c r="K13" i="5"/>
  <c r="K12" i="5" s="1"/>
  <c r="K40" i="5" s="1"/>
  <c r="L13" i="5"/>
  <c r="C10" i="5"/>
  <c r="C11" i="5"/>
  <c r="C14" i="5"/>
  <c r="C15" i="5"/>
  <c r="C16" i="5"/>
  <c r="C17" i="5"/>
  <c r="C18" i="5"/>
  <c r="C19" i="5"/>
  <c r="C20" i="5"/>
  <c r="C21" i="5"/>
  <c r="C22" i="5"/>
  <c r="C23" i="5"/>
  <c r="C24" i="5"/>
  <c r="C25" i="5"/>
  <c r="C26" i="5"/>
  <c r="C27" i="5"/>
  <c r="C28" i="5"/>
  <c r="C29" i="5"/>
  <c r="C30" i="5"/>
  <c r="C31" i="5"/>
  <c r="C32" i="5"/>
  <c r="C33" i="5"/>
  <c r="C34" i="5"/>
  <c r="C35" i="5"/>
  <c r="C36" i="5"/>
  <c r="C37" i="5"/>
  <c r="C38" i="5"/>
  <c r="C39" i="5"/>
  <c r="C9" i="5"/>
  <c r="F15" i="8" l="1"/>
  <c r="I15" i="8"/>
  <c r="E20" i="8"/>
  <c r="C20" i="8" s="1"/>
  <c r="E24" i="8"/>
  <c r="C24" i="8" s="1"/>
  <c r="F12" i="5"/>
  <c r="F40" i="5" s="1"/>
  <c r="H12" i="5"/>
  <c r="H40" i="5" s="1"/>
  <c r="K14" i="8"/>
  <c r="K42" i="8" s="1"/>
  <c r="E17" i="8"/>
  <c r="C17" i="8" s="1"/>
  <c r="G12" i="5"/>
  <c r="G40" i="5" s="1"/>
  <c r="D12" i="5"/>
  <c r="D40" i="5" s="1"/>
  <c r="E16" i="8"/>
  <c r="E18" i="8"/>
  <c r="C18" i="8" s="1"/>
  <c r="E19" i="8"/>
  <c r="C19" i="8" s="1"/>
  <c r="E41" i="8"/>
  <c r="C41" i="8" s="1"/>
  <c r="C40" i="8" s="1"/>
  <c r="E39" i="8"/>
  <c r="C39" i="8" s="1"/>
  <c r="C38" i="8" s="1"/>
  <c r="E37" i="8"/>
  <c r="C37" i="8" s="1"/>
  <c r="C36" i="8" s="1"/>
  <c r="E35" i="8"/>
  <c r="C35" i="8" s="1"/>
  <c r="C34" i="8" s="1"/>
  <c r="E33" i="8"/>
  <c r="C33" i="8" s="1"/>
  <c r="C32" i="8" s="1"/>
  <c r="F30" i="8"/>
  <c r="E30" i="8"/>
  <c r="E28" i="8"/>
  <c r="E27" i="8"/>
  <c r="C27" i="8" s="1"/>
  <c r="E25" i="8"/>
  <c r="E22" i="8"/>
  <c r="C13" i="5"/>
  <c r="L12" i="5"/>
  <c r="C14" i="4"/>
  <c r="C15" i="4"/>
  <c r="C16" i="4"/>
  <c r="C17" i="4"/>
  <c r="C18" i="4"/>
  <c r="C19" i="4"/>
  <c r="C20" i="4"/>
  <c r="C21" i="4"/>
  <c r="C22" i="4"/>
  <c r="C23" i="4"/>
  <c r="C24" i="4"/>
  <c r="C25" i="4"/>
  <c r="C26" i="4"/>
  <c r="C27" i="4"/>
  <c r="C28" i="4"/>
  <c r="C29" i="4"/>
  <c r="C30" i="4"/>
  <c r="C31" i="4"/>
  <c r="C32" i="4"/>
  <c r="C33" i="4"/>
  <c r="C34" i="4"/>
  <c r="C35" i="4"/>
  <c r="C36" i="4"/>
  <c r="C37" i="4"/>
  <c r="C38" i="4"/>
  <c r="C39" i="4"/>
  <c r="H12" i="4"/>
  <c r="H40" i="4" s="1"/>
  <c r="G12" i="4"/>
  <c r="G40" i="4" s="1"/>
  <c r="F12" i="4"/>
  <c r="E12" i="4"/>
  <c r="E40" i="4" s="1"/>
  <c r="D12" i="4"/>
  <c r="D40" i="4" s="1"/>
  <c r="C10" i="4"/>
  <c r="C11" i="4"/>
  <c r="C9" i="4"/>
  <c r="I12" i="4"/>
  <c r="I40" i="4" s="1"/>
  <c r="J12" i="4"/>
  <c r="J40" i="4" s="1"/>
  <c r="F40" i="4"/>
  <c r="K40" i="4"/>
  <c r="D15" i="2"/>
  <c r="E15" i="2"/>
  <c r="E14" i="2" s="1"/>
  <c r="G15" i="2"/>
  <c r="H15" i="2"/>
  <c r="H14" i="2" s="1"/>
  <c r="C16" i="2"/>
  <c r="C17" i="2"/>
  <c r="C18" i="2"/>
  <c r="C19" i="2"/>
  <c r="C20" i="2"/>
  <c r="C23" i="2"/>
  <c r="C24" i="2"/>
  <c r="C25" i="2"/>
  <c r="C26" i="2"/>
  <c r="C27" i="2"/>
  <c r="C28" i="2"/>
  <c r="C29" i="2"/>
  <c r="C30" i="2"/>
  <c r="C31" i="2"/>
  <c r="C32" i="2"/>
  <c r="C33" i="2"/>
  <c r="C34" i="2"/>
  <c r="C35" i="2"/>
  <c r="C36" i="2"/>
  <c r="C37" i="2"/>
  <c r="C38" i="2"/>
  <c r="C39" i="2"/>
  <c r="C40" i="2"/>
  <c r="C41" i="2"/>
  <c r="C12" i="2"/>
  <c r="C13" i="2"/>
  <c r="F16" i="2"/>
  <c r="F17" i="2"/>
  <c r="F18" i="2"/>
  <c r="F19" i="2"/>
  <c r="F20" i="2"/>
  <c r="F21" i="2"/>
  <c r="F22" i="2"/>
  <c r="F23" i="2"/>
  <c r="F24" i="2"/>
  <c r="F25" i="2"/>
  <c r="F26" i="2"/>
  <c r="F27" i="2"/>
  <c r="F28" i="2"/>
  <c r="F29" i="2"/>
  <c r="F30" i="2"/>
  <c r="F31" i="2"/>
  <c r="F32" i="2"/>
  <c r="F33" i="2"/>
  <c r="F34" i="2"/>
  <c r="F35" i="2"/>
  <c r="F36" i="2"/>
  <c r="F37" i="2"/>
  <c r="F38" i="2"/>
  <c r="F39" i="2"/>
  <c r="F40" i="2"/>
  <c r="F41" i="2"/>
  <c r="F12" i="2"/>
  <c r="F13" i="2"/>
  <c r="E11" i="2"/>
  <c r="C11" i="2" s="1"/>
  <c r="H11" i="2"/>
  <c r="F11" i="2" s="1"/>
  <c r="G42" i="1"/>
  <c r="H42" i="1"/>
  <c r="J42" i="1"/>
  <c r="K42" i="1"/>
  <c r="E13" i="1"/>
  <c r="E12" i="1"/>
  <c r="E15" i="1"/>
  <c r="E16" i="1"/>
  <c r="E17" i="1"/>
  <c r="E18" i="1"/>
  <c r="E19" i="1"/>
  <c r="E20" i="1"/>
  <c r="E21" i="1"/>
  <c r="E22" i="1"/>
  <c r="E23" i="1"/>
  <c r="E24" i="1"/>
  <c r="E25" i="1"/>
  <c r="E26" i="1"/>
  <c r="E27" i="1"/>
  <c r="E28" i="1"/>
  <c r="E29" i="1"/>
  <c r="E30" i="1"/>
  <c r="E31" i="1"/>
  <c r="E32" i="1"/>
  <c r="E33" i="1"/>
  <c r="E34" i="1"/>
  <c r="E35" i="1"/>
  <c r="E36" i="1"/>
  <c r="E37" i="1"/>
  <c r="E38" i="1"/>
  <c r="E39" i="1"/>
  <c r="E40" i="1"/>
  <c r="E41" i="1"/>
  <c r="C41" i="1" s="1"/>
  <c r="E11" i="1"/>
  <c r="D28" i="1"/>
  <c r="D29" i="1"/>
  <c r="D30" i="1"/>
  <c r="D31" i="1"/>
  <c r="D32" i="1"/>
  <c r="D33" i="1"/>
  <c r="D34" i="1"/>
  <c r="D35" i="1"/>
  <c r="D36" i="1"/>
  <c r="D37" i="1"/>
  <c r="D38" i="1"/>
  <c r="D39" i="1"/>
  <c r="D40" i="1"/>
  <c r="D41" i="1"/>
  <c r="D19" i="1"/>
  <c r="D20" i="1"/>
  <c r="D21" i="1"/>
  <c r="D22" i="1"/>
  <c r="D23" i="1"/>
  <c r="D24" i="1"/>
  <c r="D25" i="1"/>
  <c r="D26" i="1"/>
  <c r="D27" i="1"/>
  <c r="C27" i="1" s="1"/>
  <c r="D12" i="1"/>
  <c r="D13" i="1"/>
  <c r="D15" i="1"/>
  <c r="D16" i="1"/>
  <c r="D17" i="1"/>
  <c r="D18" i="1"/>
  <c r="D11" i="1"/>
  <c r="F28" i="1"/>
  <c r="F29" i="1"/>
  <c r="F30" i="1"/>
  <c r="F31" i="1"/>
  <c r="F32" i="1"/>
  <c r="F33" i="1"/>
  <c r="F34" i="1"/>
  <c r="F35" i="1"/>
  <c r="F36" i="1"/>
  <c r="F37" i="1"/>
  <c r="F38" i="1"/>
  <c r="F39" i="1"/>
  <c r="F40" i="1"/>
  <c r="F41" i="1"/>
  <c r="F19" i="1"/>
  <c r="F20" i="1"/>
  <c r="F21" i="1"/>
  <c r="F22" i="1"/>
  <c r="F23" i="1"/>
  <c r="F24" i="1"/>
  <c r="F25" i="1"/>
  <c r="F26" i="1"/>
  <c r="F27" i="1"/>
  <c r="F12" i="1"/>
  <c r="F13" i="1"/>
  <c r="F15" i="1"/>
  <c r="F16" i="1"/>
  <c r="F17" i="1"/>
  <c r="F18" i="1"/>
  <c r="F11" i="1"/>
  <c r="I28" i="1"/>
  <c r="I29" i="1"/>
  <c r="I30" i="1"/>
  <c r="I31" i="1"/>
  <c r="I32" i="1"/>
  <c r="I33" i="1"/>
  <c r="I34" i="1"/>
  <c r="I35" i="1"/>
  <c r="I36" i="1"/>
  <c r="I37" i="1"/>
  <c r="I38" i="1"/>
  <c r="I39" i="1"/>
  <c r="I40" i="1"/>
  <c r="I41" i="1"/>
  <c r="I19" i="1"/>
  <c r="I20" i="1"/>
  <c r="I21" i="1"/>
  <c r="I22" i="1"/>
  <c r="I23" i="1"/>
  <c r="I24" i="1"/>
  <c r="I25" i="1"/>
  <c r="I26" i="1"/>
  <c r="I27" i="1"/>
  <c r="I12" i="1"/>
  <c r="I13" i="1"/>
  <c r="I15" i="1"/>
  <c r="I16" i="1"/>
  <c r="I17" i="1"/>
  <c r="I18" i="1"/>
  <c r="I11" i="1"/>
  <c r="C40" i="4" l="1"/>
  <c r="C13" i="4"/>
  <c r="D14" i="2"/>
  <c r="D42" i="2" s="1"/>
  <c r="G14" i="2"/>
  <c r="G42" i="2" s="1"/>
  <c r="F14" i="1"/>
  <c r="I14" i="1"/>
  <c r="I42" i="1" s="1"/>
  <c r="D14" i="1"/>
  <c r="D42" i="1" s="1"/>
  <c r="C25" i="1"/>
  <c r="E14" i="1"/>
  <c r="C16" i="8"/>
  <c r="C15" i="8" s="1"/>
  <c r="E15" i="8"/>
  <c r="C22" i="8"/>
  <c r="C21" i="8" s="1"/>
  <c r="E21" i="8"/>
  <c r="C16" i="1"/>
  <c r="C12" i="1"/>
  <c r="C24" i="1"/>
  <c r="C20" i="1"/>
  <c r="C39" i="1"/>
  <c r="C35" i="1"/>
  <c r="C31" i="1"/>
  <c r="C13" i="1"/>
  <c r="C22" i="1"/>
  <c r="F42" i="1"/>
  <c r="C15" i="1"/>
  <c r="C17" i="1"/>
  <c r="C21" i="1"/>
  <c r="F15" i="2"/>
  <c r="C28" i="1"/>
  <c r="C37" i="1"/>
  <c r="C33" i="1"/>
  <c r="C29" i="1"/>
  <c r="C26" i="1"/>
  <c r="C18" i="1"/>
  <c r="H42" i="2"/>
  <c r="C15" i="2"/>
  <c r="E42" i="2"/>
  <c r="C11" i="1"/>
  <c r="C34" i="1"/>
  <c r="C23" i="1"/>
  <c r="C19" i="1"/>
  <c r="C36" i="1"/>
  <c r="E42" i="1"/>
  <c r="C12" i="4"/>
  <c r="C12" i="5"/>
  <c r="L40" i="5"/>
  <c r="C40" i="5" s="1"/>
  <c r="E40" i="8"/>
  <c r="E38" i="8"/>
  <c r="E36" i="8"/>
  <c r="E34" i="8"/>
  <c r="E32" i="8"/>
  <c r="C28" i="8"/>
  <c r="C29" i="8" s="1"/>
  <c r="E29" i="8"/>
  <c r="C25" i="8"/>
  <c r="C26" i="8" s="1"/>
  <c r="E26" i="8"/>
  <c r="C40" i="1"/>
  <c r="C32" i="1"/>
  <c r="C38" i="1"/>
  <c r="C30" i="1"/>
  <c r="C14" i="2" l="1"/>
  <c r="C42" i="2" s="1"/>
  <c r="F14" i="2"/>
  <c r="F42" i="2" s="1"/>
  <c r="C14" i="1"/>
  <c r="C42" i="1" s="1"/>
  <c r="C14" i="8"/>
  <c r="F13" i="8"/>
  <c r="F12" i="8"/>
  <c r="F11" i="8"/>
  <c r="I12" i="8"/>
  <c r="I13" i="8"/>
  <c r="I11" i="8"/>
  <c r="E13" i="8" l="1"/>
  <c r="C13" i="8" s="1"/>
  <c r="E11" i="8"/>
  <c r="C11" i="8" s="1"/>
  <c r="E12" i="8"/>
  <c r="C12" i="8" s="1"/>
  <c r="D67" i="5" l="1"/>
  <c r="E67" i="5" l="1"/>
  <c r="H67" i="5"/>
  <c r="F67" i="5"/>
  <c r="G67" i="5"/>
  <c r="C67" i="5"/>
  <c r="K42" i="28" l="1"/>
  <c r="J42" i="28"/>
  <c r="I42" i="28"/>
  <c r="H42" i="28"/>
  <c r="G42" i="28"/>
  <c r="F42" i="28"/>
  <c r="E42" i="28"/>
  <c r="D42" i="28"/>
  <c r="K40" i="28"/>
  <c r="J40" i="28"/>
  <c r="I40" i="28"/>
  <c r="H40" i="28"/>
  <c r="H81" i="28" s="1"/>
  <c r="G40" i="28"/>
  <c r="G81" i="28" s="1"/>
  <c r="F40" i="28"/>
  <c r="F81" i="28" s="1"/>
  <c r="E40" i="28"/>
  <c r="E81" i="28" s="1"/>
  <c r="D40" i="28"/>
  <c r="D81" i="28" s="1"/>
  <c r="C40" i="28"/>
  <c r="C81" i="28" s="1"/>
  <c r="C42" i="28"/>
  <c r="I14" i="8" l="1"/>
  <c r="H14" i="8"/>
  <c r="D14" i="8"/>
  <c r="E14" i="8"/>
  <c r="G14" i="8"/>
  <c r="F14" i="8"/>
  <c r="J14" i="8"/>
  <c r="J42" i="8" s="1"/>
  <c r="I42" i="8" s="1"/>
  <c r="G42" i="8" l="1"/>
  <c r="G67" i="8" s="1"/>
  <c r="D42" i="8"/>
  <c r="D67" i="8" s="1"/>
  <c r="H42" i="8"/>
  <c r="F42" i="8" l="1"/>
  <c r="E42" i="8" s="1"/>
  <c r="C42" i="8" s="1"/>
  <c r="C67" i="8" s="1"/>
  <c r="H67" i="8"/>
  <c r="F67" i="8" l="1"/>
  <c r="E67" i="8"/>
</calcChain>
</file>

<file path=xl/sharedStrings.xml><?xml version="1.0" encoding="utf-8"?>
<sst xmlns="http://schemas.openxmlformats.org/spreadsheetml/2006/main" count="3870" uniqueCount="686">
  <si>
    <t>المجموع</t>
  </si>
  <si>
    <t>غير قطريين</t>
  </si>
  <si>
    <t>قطريون</t>
  </si>
  <si>
    <t>Main Economic Activity</t>
  </si>
  <si>
    <t>Total</t>
  </si>
  <si>
    <t>Non-Qatari</t>
  </si>
  <si>
    <t>Qatari</t>
  </si>
  <si>
    <t>النشاط الاقتصادى الرئيسي</t>
  </si>
  <si>
    <t>إناث</t>
  </si>
  <si>
    <t>ذكور</t>
  </si>
  <si>
    <t>Females</t>
  </si>
  <si>
    <t>Males</t>
  </si>
  <si>
    <t>عدد المشتغلين</t>
  </si>
  <si>
    <t>تعويضات العاملين</t>
  </si>
  <si>
    <t>Number of Employees</t>
  </si>
  <si>
    <t>Compensation of Employees</t>
  </si>
  <si>
    <t>عدد المشتغلين و تقديرات تعويضات العاملين حسب الجنسية و النشاط الإقتصادي الرئيسي</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</si>
  <si>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</si>
  <si>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</si>
  <si>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</si>
  <si>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</si>
  <si>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</si>
  <si>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</si>
  <si>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</si>
  <si>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</si>
  <si>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</si>
  <si>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</si>
  <si>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</si>
  <si>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</si>
  <si>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</si>
  <si>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</si>
  <si>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</si>
  <si>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</si>
  <si>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</si>
  <si>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صيانة الات ومعـدات</t>
  </si>
  <si>
    <t>صيانة مبانــي</t>
  </si>
  <si>
    <t>إيجارات وسائل نقـل</t>
  </si>
  <si>
    <t>إيجارات اّلات ومعدات</t>
  </si>
  <si>
    <t>إيجارات مباني غير سكنية</t>
  </si>
  <si>
    <t>Building repairs and maintenance</t>
  </si>
  <si>
    <t>Rents of transportati on equipment</t>
  </si>
  <si>
    <t>Rents of machinery and equipment</t>
  </si>
  <si>
    <t>Rents of non- residential buildings(1)</t>
  </si>
  <si>
    <t>مواد سلعيه أخــرى</t>
  </si>
  <si>
    <t>أدوات كتابية وقرطاسية ومطبوعات</t>
  </si>
  <si>
    <t>قطع غيار وعدد وأدوات مستهلكه</t>
  </si>
  <si>
    <t>Other goods</t>
  </si>
  <si>
    <t>Stationery and Printed matters</t>
  </si>
  <si>
    <t>Spare Parts and Consumable tools</t>
  </si>
  <si>
    <t>Packing Material</t>
  </si>
  <si>
    <t xml:space="preserve">Activity
Code </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</si>
  <si>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</si>
  <si>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</si>
  <si>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</si>
  <si>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</si>
  <si>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</si>
  <si>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</si>
  <si>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</si>
  <si>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</si>
  <si>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</si>
  <si>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</si>
  <si>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</si>
  <si>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</si>
  <si>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</si>
  <si>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</si>
  <si>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</si>
  <si>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</si>
  <si>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</si>
  <si>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</si>
  <si>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</si>
  <si>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</si>
  <si>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</si>
  <si>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</si>
  <si>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</si>
  <si>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فائض التشغيل</t>
  </si>
  <si>
    <t>Compensat ion Of Employees</t>
  </si>
  <si>
    <t>Operating Surplus</t>
  </si>
  <si>
    <t>NUMBER OF EMPLOYEES BY SEX, NATIONALITY &amp; MAIN ECONOMIC ACTIVITY</t>
  </si>
  <si>
    <t>جدول رقم (22)</t>
  </si>
  <si>
    <t xml:space="preserve">كهرباء </t>
  </si>
  <si>
    <t>مــاء</t>
  </si>
  <si>
    <t>Water</t>
  </si>
  <si>
    <t xml:space="preserve">Electricity </t>
  </si>
  <si>
    <t>وقود وزيوت</t>
  </si>
  <si>
    <t>Fuels &amp; Oils</t>
  </si>
  <si>
    <t>مواد تعبئه وتغليف</t>
  </si>
  <si>
    <t>C</t>
  </si>
  <si>
    <t>D</t>
  </si>
  <si>
    <t>E</t>
  </si>
  <si>
    <t>عدد المشتغلين حسب الجنسية و الجنس والنشاط الإقتصادي الرئيسي</t>
  </si>
  <si>
    <t>احصاءت الطاقة والصناعة</t>
  </si>
  <si>
    <t>INDUSTRY AND ENERGY STATISTICS</t>
  </si>
  <si>
    <t>NUMBER OF EMPLOYEES &amp; COMPENSATION OF EMPLOYEES BY NATIONALITY &amp; MAIN ECONOMIC ACTIVITY</t>
  </si>
  <si>
    <t>Male</t>
  </si>
  <si>
    <t>ذكر</t>
  </si>
  <si>
    <t>Female</t>
  </si>
  <si>
    <t>انثى</t>
  </si>
  <si>
    <t>القطاع</t>
  </si>
  <si>
    <t>الجنس</t>
  </si>
  <si>
    <t>Sex</t>
  </si>
  <si>
    <t>Sector</t>
  </si>
  <si>
    <t>التعويضات</t>
  </si>
  <si>
    <t>Compensation</t>
  </si>
  <si>
    <t>المواد الخام</t>
  </si>
  <si>
    <t>Raw Materiel</t>
  </si>
  <si>
    <t>تقديرات قيمة المستلزمات السلعية حسب النشاط الإقتصادي</t>
  </si>
  <si>
    <t>ESTIMATES VALUE OF INTERMEDIATE GOODS BY MAIN ECONOMIC ACTIVITY</t>
  </si>
  <si>
    <t>أخرى - بريد طباعة - دعاية - هاتف</t>
  </si>
  <si>
    <t>خسائر بضائع مشتراة بغرض البيع</t>
  </si>
  <si>
    <t>نقل وانتقالات عامة تشمل مصاريف سفر لمهمات رسمية</t>
  </si>
  <si>
    <t>تشغيل لدى الغير وخدمات صناعية</t>
  </si>
  <si>
    <t>تقديرات قيمة المستلزمات الخدمية حسب النشاط الإقتصادي الرئيسي</t>
  </si>
  <si>
    <t>ESTIMATES VALUE OF INTERMEDIATE SERVICES BY MAIN ECONOMIC ACTIVITY</t>
  </si>
  <si>
    <t>Other Service Expenses (Mail,Publ icity,Tele phone ... etc.</t>
  </si>
  <si>
    <t>Losses of Goods for Sale</t>
  </si>
  <si>
    <t>Work Done &amp; Industrial Services Rendered By Others</t>
  </si>
  <si>
    <t>Transporta tion (include Travel Expenses for Official Trips)</t>
  </si>
  <si>
    <t>Machinery And Equipment Maintenanc e</t>
  </si>
  <si>
    <t>تقديرات القيمة المضافة حسب النشاط الإقتصادي الرئيسي</t>
  </si>
  <si>
    <t>ESTIMATES VALUE ADDED BY MAIN ECONOMIC ACTIVITY</t>
  </si>
  <si>
    <t>أهم المؤشرات الإقتصادية حسب القطاع و النشاط الإقتصادي الرئيسي</t>
  </si>
  <si>
    <t>MAIN ECONOMIC INDICATORS BY SECTOR &amp;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</si>
  <si>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</si>
  <si>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</si>
  <si>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t xml:space="preserve"> - Data of establishments employing ten employees and more were collected through comprehensive counting, while establishments employing less than ten employees were studied through sample</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</si>
  <si>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</si>
  <si>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</si>
  <si>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</si>
  <si>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</si>
  <si>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</si>
  <si>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</si>
  <si>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</si>
  <si>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</si>
  <si>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</si>
  <si>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2- The Questionnaires:</t>
  </si>
  <si>
    <t>1 - النطـــاق:</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</si>
  <si>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</si>
  <si>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</si>
  <si>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</si>
  <si>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</si>
  <si>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الرابع:</t>
  </si>
  <si>
    <t>Chapter four:</t>
  </si>
  <si>
    <t>Comprehensive counting estimates (ten employees and more).</t>
  </si>
  <si>
    <t>Chapter three:</t>
  </si>
  <si>
    <t>تقديرات المنشآت (أقل من عشرة مشتغلين).</t>
  </si>
  <si>
    <t>Establishments estimates (less than ten employees).</t>
  </si>
  <si>
    <t>Chapter tow:</t>
  </si>
  <si>
    <t>إطار المنشآت العاملة.</t>
  </si>
  <si>
    <t>Operating establishments frame</t>
  </si>
  <si>
    <t>Chapter one: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</si>
  <si>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</si>
  <si>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</si>
  <si>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</si>
  <si>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</si>
  <si>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</si>
  <si>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</si>
  <si>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</si>
  <si>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</si>
  <si>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</si>
  <si>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</si>
  <si>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</si>
  <si>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</si>
  <si>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</si>
  <si>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</si>
  <si>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</si>
  <si>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</si>
  <si>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</si>
  <si>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</si>
  <si>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</si>
  <si>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</si>
  <si>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</si>
  <si>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</si>
  <si>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</si>
  <si>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</si>
  <si>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هـ ـ الفنيون:</t>
  </si>
  <si>
    <t>e- Technicians:</t>
  </si>
  <si>
    <t>هم أشخاص حاصلون على مؤهلات جامعية أو ما يعادلها في مجال تخصصهم.</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</si>
  <si>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</si>
  <si>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</si>
  <si>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</si>
  <si>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</si>
  <si>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</si>
  <si>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</si>
  <si>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</si>
  <si>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</si>
  <si>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</si>
  <si>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</si>
  <si>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</si>
  <si>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</si>
  <si>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</si>
  <si>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The activity practiced by the establishment that creates the largest share of total production value of the establishment or it is the activity specified by establishment’s owner or manager.</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</si>
  <si>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</si>
  <si>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</si>
  <si>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وهو القطاع الذي يضم المنشآت التي تساهم الحكومة في رأسمالها مع جهة أخرى سواء كانت هذه الجهة وطنية أو أجنبية.</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</si>
  <si>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</si>
  <si>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</si>
  <si>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</si>
  <si>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</si>
  <si>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</si>
  <si>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</si>
  <si>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</si>
  <si>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</si>
  <si>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</si>
  <si>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</si>
  <si>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</si>
  <si>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</si>
  <si>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</si>
  <si>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</si>
  <si>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</si>
  <si>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</si>
  <si>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 ـ شركة مساهمة:</t>
  </si>
  <si>
    <t>f- Joint-stock company:</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</si>
  <si>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</si>
  <si>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with the term “with limited liability (W.L.L.)”, i.e. type of such companies could be known from its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</si>
  <si>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</si>
  <si>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company’s articles of incorporation.</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</si>
  <si>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</si>
  <si>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work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</si>
  <si>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</si>
  <si>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</si>
  <si>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</si>
  <si>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</si>
  <si>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</si>
  <si>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</si>
  <si>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</si>
  <si>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</si>
  <si>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</si>
  <si>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</si>
  <si>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</si>
  <si>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</si>
  <si>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</si>
  <si>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</si>
  <si>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</si>
  <si>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</si>
  <si>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</si>
  <si>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</si>
  <si>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</si>
  <si>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</si>
  <si>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</si>
  <si>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</si>
  <si>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جدول رقم (23) القيمة ألف ريال قطري</t>
  </si>
  <si>
    <t>Estb.</t>
  </si>
  <si>
    <t>Emp.</t>
  </si>
  <si>
    <t>منشآت</t>
  </si>
  <si>
    <t>مشتغلون</t>
  </si>
  <si>
    <t>Establishments with &lt;10 Employee</t>
  </si>
  <si>
    <t>Establishments with 10+ Employee</t>
  </si>
  <si>
    <t>النشاط الاقتصادي الرئيسي</t>
  </si>
  <si>
    <t>المنشآت أقل من 10مشتغلين</t>
  </si>
  <si>
    <t>المنشآت 10 مشتغلين فأكثر</t>
  </si>
  <si>
    <t>جدول رقم (1)</t>
  </si>
  <si>
    <t>NUMBER OF ESTABLISHMENTS &amp; EMPLOYEES BY SIZE OF ESTABLISHMENT &amp; MAIN ECONOMIC ACTIVITY</t>
  </si>
  <si>
    <t>عدد المنشآت و المشتغلين حسب حجم المنشأة و النشاط الإقتصادي الرئيسي</t>
  </si>
  <si>
    <t>جدول رقم (2)</t>
  </si>
  <si>
    <t>جدول رقم (5) القيمة ألف ريال قطري</t>
  </si>
  <si>
    <t>جدول رقم (6) القيمة ألف ريال قطري</t>
  </si>
  <si>
    <t xml:space="preserve"> التعدين واستغلال المحاجر.
</t>
  </si>
  <si>
    <t xml:space="preserve"> الصناعات التحويلية.</t>
  </si>
  <si>
    <t>(ج)</t>
  </si>
  <si>
    <t>(د)</t>
  </si>
  <si>
    <t>(هـ)</t>
  </si>
  <si>
    <t>علماً بأن هذه الإحصاءات تتضمن بيانات عن منشآت القطاع الحكومي والمختلط والخاص .</t>
  </si>
  <si>
    <t>الاستمارة السنوية لإحصاءات الطاقة والصناعة لجميع المنشآت .</t>
  </si>
  <si>
    <t>For information these statistics include data of government, mixed and private sector establishments.</t>
  </si>
  <si>
    <t>For information these statistics include data of government, mixed and private sector establishments</t>
  </si>
  <si>
    <t>جدول رقم (10) القيمة ألف ريال قطري</t>
  </si>
  <si>
    <t>( QR.)
Average Annual Wage (1)</t>
  </si>
  <si>
    <t>(%)
Percentage Of Intermediate Goods To Output</t>
  </si>
  <si>
    <t>(%)
Percentage Of Intermediate Services To Output</t>
  </si>
  <si>
    <t>( QR.)
Productivity Of Employee</t>
  </si>
  <si>
    <t>( QR.)
Value Added Per Worker</t>
  </si>
  <si>
    <t>توزيعات القيمة المضافة الصافية
ألف ريال قطري</t>
  </si>
  <si>
    <t>Distribution Of Net Value Added
(Value QR. 000)</t>
  </si>
  <si>
    <t>احصاءت الطاقة والصناعة (أقل من 10 مشتغلين)</t>
  </si>
  <si>
    <t>INDUSTRY AND ENERGY STATISTICS (LESS THAN 10 EMPLOYEES)</t>
  </si>
  <si>
    <t>INDUSTRY AND ENERGY STATISTICS (10 EMPLOYEES &amp; MORE)</t>
  </si>
  <si>
    <t>احصاءت الطاقة والصناعة (منشآت تستخدم10 مشتغلين فأكثر)</t>
  </si>
  <si>
    <t>جدول رقم (14) القيمة ألف ريال قطري</t>
  </si>
  <si>
    <t>جدول رقم (19) القيمة ألف ريال قطري</t>
  </si>
  <si>
    <t>جدول رقم (20) القيمة ألف ريال قطري</t>
  </si>
  <si>
    <t>Estimates of Industry &amp; Energy Statistics (total of chapters two and three).</t>
  </si>
  <si>
    <t>رمز
النشاط</t>
  </si>
  <si>
    <r>
      <rPr>
        <sz val="8"/>
        <rFont val="Arial"/>
        <family val="2"/>
      </rPr>
      <t>Activity
Code</t>
    </r>
    <r>
      <rPr>
        <sz val="10"/>
        <rFont val="Arial"/>
        <family val="2"/>
      </rPr>
      <t xml:space="preserve"> </t>
    </r>
  </si>
  <si>
    <r>
      <t xml:space="preserve">الفصل الأول 
إطار المنشآت العاملة
</t>
    </r>
    <r>
      <rPr>
        <b/>
        <sz val="18"/>
        <rFont val="Arial"/>
        <family val="2"/>
      </rPr>
      <t>CHAPTER 1 
 Operating establishments frame</t>
    </r>
  </si>
  <si>
    <r>
      <rPr>
        <b/>
        <sz val="10"/>
        <rFont val="Arial"/>
        <family val="2"/>
      </rPr>
      <t>المجموع</t>
    </r>
    <r>
      <rPr>
        <b/>
        <sz val="12"/>
        <rFont val="Arial"/>
        <family val="2"/>
      </rPr>
      <t xml:space="preserve">
</t>
    </r>
    <r>
      <rPr>
        <sz val="8"/>
        <rFont val="Arial"/>
        <family val="2"/>
      </rPr>
      <t>Total</t>
    </r>
  </si>
  <si>
    <r>
      <t xml:space="preserve">رمز النشاط
</t>
    </r>
    <r>
      <rPr>
        <sz val="8"/>
        <rFont val="Arial"/>
        <family val="2"/>
      </rPr>
      <t>Activity Code</t>
    </r>
  </si>
  <si>
    <t>ـ تم إعداد إطار متكامل بالمنشآت العاملة في الانشطة الاقتصادية المختلفة مستنداً على بيانات تعداد المنشآت مايو عام 2010م .</t>
  </si>
  <si>
    <t xml:space="preserve"> -  Comprehensive frame was prepared for operating economic activities based on data of the 2010 establishments’ census.</t>
  </si>
  <si>
    <t>جدول رقم (11) القيمة ألف ريال قطري</t>
  </si>
  <si>
    <t>رقم الجدول</t>
  </si>
  <si>
    <t>Particulars</t>
  </si>
  <si>
    <t>Table No.</t>
  </si>
  <si>
    <r>
      <t xml:space="preserve">رقم الصفحة
</t>
    </r>
    <r>
      <rPr>
        <b/>
        <sz val="8"/>
        <color indexed="8"/>
        <rFont val="Arial"/>
        <family val="2"/>
      </rPr>
      <t>Page No.</t>
    </r>
  </si>
  <si>
    <t xml:space="preserve">تقديــــــــم </t>
  </si>
  <si>
    <t xml:space="preserve">مقدمـــــــــــة </t>
  </si>
  <si>
    <t xml:space="preserve">أهم المفاهيم والتعاريف المستخدمة </t>
  </si>
  <si>
    <t>الفصل الأول
(إطار المنشآت العاملة)</t>
  </si>
  <si>
    <t>الفصل الثاني
المنشآت التي تستخدم (أقل من عشرة مشتغلين)</t>
  </si>
  <si>
    <t>الفصل الثالث
المنشآت التي تستخدم (عشرة مشتغلين فأكثر)</t>
  </si>
  <si>
    <t>Chapter Three
Establishments employing (Ten employees and more)</t>
  </si>
  <si>
    <t>Appendix
Annual questionnaire of Energy and Industry Statisties</t>
  </si>
  <si>
    <t>Chapter Four
Estimat of Energy and Industry Activity (Total of chapters two and three)</t>
  </si>
  <si>
    <t>Chapter Tow
Establishments employing (Less than ten employees)</t>
  </si>
  <si>
    <t xml:space="preserve"> Chapter One
(Operating establishments frame)</t>
  </si>
  <si>
    <t xml:space="preserve">Concepts and definitions </t>
  </si>
  <si>
    <t xml:space="preserve">Data presentation </t>
  </si>
  <si>
    <t xml:space="preserve">Introduction </t>
  </si>
  <si>
    <t xml:space="preserve">Preface </t>
  </si>
  <si>
    <t>المهن</t>
  </si>
  <si>
    <t>Occupation</t>
  </si>
  <si>
    <r>
      <t>The Ministry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</si>
  <si>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</si>
  <si>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 xml:space="preserve">     Allah grants success</t>
  </si>
  <si>
    <t xml:space="preserve">      والله ولي التوفيق،،،</t>
  </si>
  <si>
    <t>استخراج النفط الخام والغاز الطبيعي</t>
  </si>
  <si>
    <r>
      <t xml:space="preserve">ملحق
الإستمارة السنوية لإحصاءات الطاقة والصناعة
</t>
    </r>
    <r>
      <rPr>
        <b/>
        <sz val="16"/>
        <rFont val="Arial"/>
        <family val="2"/>
      </rPr>
      <t>Appendix
Annual questionnaire of Industry &amp; Energy Statistics</t>
    </r>
  </si>
  <si>
    <t>رمز النشاط
Activity Code</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</si>
  <si>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</si>
  <si>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المرفقات
الاستمارة السنوية لإحصاءات الطاقة والصناعة</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</si>
  <si>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</si>
  <si>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د ـ قطاع خاص:</t>
  </si>
  <si>
    <t>هو النشاط الذي تزاوله المنشأة والذي يحقق أكبر حصة في جملة قيمة إنتاج المنشأة أو اكبر عائد للمنشاة أو هو النشاط الذي يحدده صاحب أو مدير المنشأة.</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</si>
  <si>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</si>
  <si>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1- المنشأة:</t>
  </si>
  <si>
    <t>2- الكيان القانوني:</t>
  </si>
  <si>
    <t>It is the legal status of capital ownership of establishments aiming profit; it includes individual, joint-liability companies, partnership companies, limited liability companies and joint-stock companies.</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</si>
  <si>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</si>
  <si>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</si>
  <si>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</si>
  <si>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Its capital is composed of equal value shares not for underwriting and circulation. Underwriting is for limited number of persons, usually founders, and responsibility of shareholder does not exceed the limit of his shares in company’s capital.</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</si>
  <si>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</si>
  <si>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3ـ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</si>
  <si>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</si>
  <si>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</si>
  <si>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The sector that includes establishments that the government contributes in its capital with another entity, whether this entity was national or foreign.</t>
  </si>
  <si>
    <t>4ـ النشاط الاقتصادي الرئيسي:</t>
  </si>
  <si>
    <t>5- Employment (employees):</t>
  </si>
  <si>
    <t>5ـ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</si>
  <si>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</si>
  <si>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</si>
  <si>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</si>
  <si>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6ـ تعويضات العاملين:</t>
  </si>
  <si>
    <t>7ـ إيرادات الأنشطة الأخرى:</t>
  </si>
  <si>
    <t>8ـ المستلزمات السلعية:</t>
  </si>
  <si>
    <t>9- Intermediate services:</t>
  </si>
  <si>
    <t>9ـ المستلزمات الخدمية:</t>
  </si>
  <si>
    <t>All services used that help in accomplishing production, such as maintenance expenses, transport services, general transportation, shipping, unloading, rent of equipment and transportation means and others.</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</si>
  <si>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</si>
  <si>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10- Value added:</t>
  </si>
  <si>
    <t>10ـ القيمة المضافة:</t>
  </si>
  <si>
    <t>Total value of production less total value of intermediate goods and services (intermediate input).</t>
  </si>
  <si>
    <t>11- Depreciation:</t>
  </si>
  <si>
    <t>11ـ الاهتلاكات:</t>
  </si>
  <si>
    <t>12- Taxes on production and import (indirect taxes):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</si>
  <si>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</si>
  <si>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</si>
  <si>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13- Subsidies:</t>
  </si>
  <si>
    <t>13ـ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</si>
  <si>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</si>
  <si>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14ـ فائض التشغيل:</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</si>
  <si>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</si>
  <si>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15ـ الأصول الثابتة:</t>
  </si>
  <si>
    <t>16ـ الإضافات الرأسمالية الثابتة خلال العام:</t>
  </si>
  <si>
    <t>17- Stock:</t>
  </si>
  <si>
    <t>17ـ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</si>
  <si>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</si>
  <si>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18- أرباح الأسهم:</t>
  </si>
  <si>
    <t>Shape of property income matured for shareholders as a result of placing their money at disposal of companies.</t>
  </si>
  <si>
    <t>جدول رقم (7) القيمة ألف ريال قطري</t>
  </si>
  <si>
    <t>Specialist and Technicians (engineers, technicians,accountants, purchases and sales staff...etc)</t>
  </si>
  <si>
    <t>Other Service Expenses (Mail,Publ icity,Tele phone .. etc.</t>
  </si>
  <si>
    <r>
      <rPr>
        <sz val="11"/>
        <color indexed="8"/>
        <rFont val="Arial Black"/>
        <family val="2"/>
      </rPr>
      <t xml:space="preserve">Dr. Saleh Bin Mohammed Al-Nabit
</t>
    </r>
    <r>
      <rPr>
        <b/>
        <sz val="10"/>
        <color indexed="8"/>
        <rFont val="Arial"/>
        <family val="2"/>
      </rPr>
      <t>Minister of Development Planning and Statistics</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</si>
  <si>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</si>
  <si>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الثالث
المنشآت التي تستخدم
(عشرة مشتغلين فأكثر)
</t>
    </r>
    <r>
      <rPr>
        <b/>
        <sz val="16"/>
        <rFont val="Arial"/>
        <family val="2"/>
      </rPr>
      <t>CHAPTER Three
 Establishments employing
(Ten employees and more)</t>
    </r>
  </si>
  <si>
    <t>جدول رقم (18) القيمة ألف ريال قطري</t>
  </si>
  <si>
    <r>
      <t xml:space="preserve">الفصل الرابع
تقديرات نشاط الطاقة والصناعة
(إجمالي الفصلين الثاني والثالث)
</t>
    </r>
    <r>
      <rPr>
        <b/>
        <sz val="16"/>
        <rFont val="Arial"/>
        <family val="2"/>
      </rPr>
      <t>Chapter Four
Estimat of Industry &amp; Energy
(Total of chapters two and three)</t>
    </r>
  </si>
  <si>
    <r>
      <t>أ</t>
    </r>
    <r>
      <rPr>
        <b/>
        <sz val="16"/>
        <color indexed="8"/>
        <rFont val="Arial"/>
        <family val="2"/>
      </rPr>
      <t>سلوب عرض البيانات:</t>
    </r>
  </si>
  <si>
    <t>B</t>
  </si>
  <si>
    <t>06</t>
  </si>
  <si>
    <t>0810</t>
  </si>
  <si>
    <t>08</t>
  </si>
  <si>
    <t>09</t>
  </si>
  <si>
    <t>0910</t>
  </si>
  <si>
    <t>Mining and quarrying</t>
  </si>
  <si>
    <t>Other mining and quarrying</t>
  </si>
  <si>
    <t>Quarrying of stone, sand and clay</t>
  </si>
  <si>
    <t>Mining support service activities</t>
  </si>
  <si>
    <t>Manufacturing</t>
  </si>
  <si>
    <t>Manufacture of food products</t>
  </si>
  <si>
    <t>Processing and preserving of meat</t>
  </si>
  <si>
    <t>Manufacture of dairy products</t>
  </si>
  <si>
    <t>Manufacture of grain mill products</t>
  </si>
  <si>
    <t>Manufacture of bakery products</t>
  </si>
  <si>
    <t>Manufacture of prepared animal feeds</t>
  </si>
  <si>
    <t>Manufacture of beverages</t>
  </si>
  <si>
    <t>Manufacture of textiles</t>
  </si>
  <si>
    <t>Manufacture of wearing apparel</t>
  </si>
  <si>
    <t xml:space="preserve">Tanning and dressing of leather; dressing and dyeing of fur
</t>
  </si>
  <si>
    <t>Manufacture of footwear</t>
  </si>
  <si>
    <t>Printing</t>
  </si>
  <si>
    <t>Reproduction of recorded media</t>
  </si>
  <si>
    <t>1511</t>
  </si>
  <si>
    <t>Manufacture of plastics products</t>
  </si>
  <si>
    <t xml:space="preserve">Manufacture of other non-metallic mineral products
</t>
  </si>
  <si>
    <t>Manufacture of glass and glass products</t>
  </si>
  <si>
    <t>Manufacture of cement, lime and plaster</t>
  </si>
  <si>
    <t>Cutting, shaping and finishing of stone</t>
  </si>
  <si>
    <t>Manufacture of basic metals</t>
  </si>
  <si>
    <t>Manufacture of structural metal products</t>
  </si>
  <si>
    <t>Manufacture of electrical equipment</t>
  </si>
  <si>
    <t xml:space="preserve">Manufacture of bodies (coachwork) for motor vehicles; manufacture of trailers and semi-trailers
</t>
  </si>
  <si>
    <t>Manufacture of other transport equipment</t>
  </si>
  <si>
    <t>Manufacture of furniture</t>
  </si>
  <si>
    <t>Other manufacturing</t>
  </si>
  <si>
    <t>Other manufacturing n.e.c.</t>
  </si>
  <si>
    <t>Sewerage</t>
  </si>
  <si>
    <t>Materials recovery</t>
  </si>
  <si>
    <t>التعدين واستغلال المحاجر</t>
  </si>
  <si>
    <t>الأنشطة الأخرى للتعدين واستغلال المحاجر</t>
  </si>
  <si>
    <t>أنشطة خدمات دعم التعدين</t>
  </si>
  <si>
    <t>أنشطة الدعم لاستخراج النفط والغاز الطبيعي</t>
  </si>
  <si>
    <t>الصناعة التحويلية</t>
  </si>
  <si>
    <t>صُنع المنتجات الغذائية</t>
  </si>
  <si>
    <t>تجهيز وحفظ اللحوم</t>
  </si>
  <si>
    <t>تجهيز وحفظ الفاكهة والخضر</t>
  </si>
  <si>
    <t>صُنعٍ منتجات الألبان</t>
  </si>
  <si>
    <t>صُنع منتجات طواحين الحبوب</t>
  </si>
  <si>
    <t>صُنع منتجات المخابز</t>
  </si>
  <si>
    <t>صُنع الكاكاو و الشكولاته والحلويات السكرية</t>
  </si>
  <si>
    <t>صُنع الأعلاف الحيوانية المحضّرة</t>
  </si>
  <si>
    <t>صُنع المشروبات</t>
  </si>
  <si>
    <t>انتاج وتعبئة المياه المعدنية</t>
  </si>
  <si>
    <t>صُنع المنسوجات</t>
  </si>
  <si>
    <t>صُنع المنسوجات الجاهزة باستثناء الملبوسات</t>
  </si>
  <si>
    <t>صُنع الملبوسات</t>
  </si>
  <si>
    <t>صُنع المنتجات الجلدية والمنتجات ذات الصلة</t>
  </si>
  <si>
    <t>دبغ وتهيئة الجلود ، تهيئة وصبغ الفراء</t>
  </si>
  <si>
    <t>صُنع الأحذية</t>
  </si>
  <si>
    <t>صُنع الورق ومنتجات الورق</t>
  </si>
  <si>
    <t xml:space="preserve">صُنع الورق المموّج والورق المقوى والأوعية المصنوعة من الورق والورق المقوى
</t>
  </si>
  <si>
    <t>صُنع أصناف أخرى من الورق والورق المقوى</t>
  </si>
  <si>
    <t>الطباعة واستنساخ وسائط الأعلام المسجّلة</t>
  </si>
  <si>
    <t>الطباعة</t>
  </si>
  <si>
    <t>استنساخ وسائط الإعلام المسجّلة</t>
  </si>
  <si>
    <t>صنع فحم الكوك والمنتجات النفطية المكررة</t>
  </si>
  <si>
    <t>صُنع المواد الكيميائية والمنتجات الكيميائية</t>
  </si>
  <si>
    <t>صنع منتجات المطاط واللدائن</t>
  </si>
  <si>
    <t>صنع المنتجات اللدائنية</t>
  </si>
  <si>
    <t>صنع منتجات المعادن اللافلزية الأخرى</t>
  </si>
  <si>
    <t>صنع الزجاج والمنتجات الزجاجية</t>
  </si>
  <si>
    <t>صنع الأسمنت والجير والجص</t>
  </si>
  <si>
    <t>صنع أصناف من الخرسانة والأسمنت والجص</t>
  </si>
  <si>
    <t>قطع وتشكيل وصقل الأحجار ( الكسارات )</t>
  </si>
  <si>
    <t>صنع الفلزات القاعدية</t>
  </si>
  <si>
    <t>صنع المنتجات المعدنية الإنشائية</t>
  </si>
  <si>
    <t>معالجة وطلي المعادن المعالجة بالآلات</t>
  </si>
  <si>
    <t>صنع المعدات الكهربائية</t>
  </si>
  <si>
    <t>صنع معدات الإضاءة الكهربائية</t>
  </si>
  <si>
    <t>صناعة المعدات الكهربائية الأخرى</t>
  </si>
  <si>
    <t>صنع الآلات والمعدات غير المصنفة في موضع أخر</t>
  </si>
  <si>
    <t>صنع معدات النقل الأخرى</t>
  </si>
  <si>
    <t>بناء السفن والمنشآت العائمة</t>
  </si>
  <si>
    <t>صنع الأثاث</t>
  </si>
  <si>
    <t>صناعة الأثاث</t>
  </si>
  <si>
    <t>الصناعة التحويلية الأخرى</t>
  </si>
  <si>
    <t>صُنع منتجات أخرى غير مصنَّفة في موضع آخر</t>
  </si>
  <si>
    <t>إصلاح وتركيب الآلات والمعدات</t>
  </si>
  <si>
    <t>الصرف الصحي</t>
  </si>
  <si>
    <t>أسترجاع المواد</t>
  </si>
  <si>
    <t>أنشطة المعالجة وخدمات إدارة النفايات الأخرى</t>
  </si>
  <si>
    <r>
      <rPr>
        <b/>
        <sz val="11"/>
        <color indexed="8"/>
        <rFont val="Arial Black"/>
        <family val="2"/>
      </rPr>
      <t xml:space="preserve">State of Qatar
</t>
    </r>
    <r>
      <rPr>
        <b/>
        <sz val="10"/>
        <color indexed="8"/>
        <rFont val="Arial Black"/>
        <family val="2"/>
      </rPr>
      <t xml:space="preserve">Ministry of Development Planning and Statistics
</t>
    </r>
    <r>
      <rPr>
        <b/>
        <sz val="10"/>
        <color indexed="8"/>
        <rFont val="Mangal"/>
        <family val="1"/>
      </rPr>
      <t>Economic Statistics and National Accounts Department</t>
    </r>
  </si>
  <si>
    <t>وترحب الوزارة بأية ملاحظات وإقتراحات من شأنها تحسين مضمون هذه النشرة.</t>
  </si>
  <si>
    <t>1- The Establishment:</t>
  </si>
  <si>
    <t>2- Legal Entity:</t>
  </si>
  <si>
    <t>a- Individual Establishment:</t>
  </si>
  <si>
    <t>b- Joint-Liability Company:</t>
  </si>
  <si>
    <t>c- Limited Partnership Company:</t>
  </si>
  <si>
    <t>d- Limited Joint-Stock Companies:</t>
  </si>
  <si>
    <t>e- Limited Liability Company:</t>
  </si>
  <si>
    <t>g- Special Joint-Stock Company:</t>
  </si>
  <si>
    <t>h- Foreign Establishment Branch:</t>
  </si>
  <si>
    <t>3- Ownership of Establishment:</t>
  </si>
  <si>
    <t>a- Government Sector:</t>
  </si>
  <si>
    <t>b- Public Sector (Government Establishments):</t>
  </si>
  <si>
    <t>d- Private Sector:</t>
  </si>
  <si>
    <t>4- Main Economic Activity:</t>
  </si>
  <si>
    <t>b- Unpaid Employees:</t>
  </si>
  <si>
    <t>c- Paid Employees:</t>
  </si>
  <si>
    <t>6- Compensation Of Employees:</t>
  </si>
  <si>
    <t>a) wages, salaries and cash benefits:</t>
  </si>
  <si>
    <t>b)    In-kind Benefits:</t>
  </si>
  <si>
    <t>7- Revenues of Other Activities:</t>
  </si>
  <si>
    <t>8- Intermediate Goods:</t>
  </si>
  <si>
    <t>14- Operating Surplus:</t>
  </si>
  <si>
    <t>15- Fixed Assets:</t>
  </si>
  <si>
    <t>16- Fixed Capital Additions During The Year:</t>
  </si>
  <si>
    <t>18- Profit of Shares:</t>
  </si>
  <si>
    <r>
      <rPr>
        <b/>
        <sz val="24"/>
        <color indexed="8"/>
        <rFont val="Arial"/>
        <family val="2"/>
      </rPr>
      <t>النشرة السنوية</t>
    </r>
    <r>
      <rPr>
        <b/>
        <sz val="20"/>
        <color indexed="8"/>
        <rFont val="Arial"/>
        <family val="2"/>
      </rPr>
      <t xml:space="preserve">
</t>
    </r>
    <r>
      <rPr>
        <b/>
        <sz val="24"/>
        <color indexed="8"/>
        <rFont val="Arial"/>
        <family val="2"/>
      </rPr>
      <t>لإحصاءات الطاقة والصناعة</t>
    </r>
    <r>
      <rPr>
        <b/>
        <sz val="20"/>
        <color indexed="8"/>
        <rFont val="Arial"/>
        <family val="2"/>
      </rPr>
      <t xml:space="preserve">
</t>
    </r>
    <r>
      <rPr>
        <b/>
        <sz val="18"/>
        <color indexed="8"/>
        <rFont val="Arial"/>
        <family val="2"/>
      </rPr>
      <t xml:space="preserve">The Annual Bulletin
of Industry &amp; Energy Statistics
</t>
    </r>
    <r>
      <rPr>
        <b/>
        <sz val="20"/>
        <color indexed="8"/>
        <rFont val="Arial"/>
        <family val="2"/>
      </rPr>
      <t>2014</t>
    </r>
  </si>
  <si>
    <t xml:space="preserve">يسر وزارة التخطيط التنموي والإحصاء أن تقدم هذا العدد من النشرة السنوية لإحصاءات الطاقة والصناعة 2014 ضمن سلسلة نشراتها التخصصية المختلفة، وذلك في إطار خطة الوزارة الطموحة والمتوازنة في توفير وتطوير الإحصاءات الإقتصادية.
</t>
  </si>
  <si>
    <r>
      <t>Ministry of Development Planning &amp; Statistics is pleased to present the</t>
    </r>
    <r>
      <rPr>
        <b/>
        <sz val="12"/>
        <color indexed="10"/>
        <rFont val="Arial"/>
        <family val="2"/>
      </rPr>
      <t xml:space="preserve"> </t>
    </r>
    <r>
      <rPr>
        <b/>
        <sz val="12"/>
        <color indexed="8"/>
        <rFont val="Arial"/>
        <family val="2"/>
      </rPr>
      <t>annual bulletin of Energy and Industry Statisticl, 2014 as part of its series of bulletins within the framework of the Ministry's ambitious and balanced plan in providing and developing economic statistics.</t>
    </r>
  </si>
  <si>
    <t>عدد المنشآت والمشتغلين حسب حجم المنشأة والنشاط الاقتصادي الرئيسي 2014</t>
  </si>
  <si>
    <t>Number of establishments and employees by size of establishment and main economic activity 2014</t>
  </si>
  <si>
    <t xml:space="preserve">No of employees by nationality, sex and main economic activity 2014 </t>
  </si>
  <si>
    <t xml:space="preserve">عدد المشتغلين حسب الجنسية والجنس والنشاط الاقتصادي الرئيسي 2014 </t>
  </si>
  <si>
    <t xml:space="preserve">No of employees &amp; compensation of employees by nationality &amp; main economic activity 2014 </t>
  </si>
  <si>
    <t xml:space="preserve">عدد المشتغلين وتقديرات تعويضات العاملين حسب الجنسية والنشاط الاقتصادي الرئيسي 2014 </t>
  </si>
  <si>
    <t>عدد المشتغلين وتقديرات تعويضات العاملين حسب القطاع والمهنة والجنس 2014</t>
  </si>
  <si>
    <t xml:space="preserve">Estimates of value of intermediate goods by main economic activity 2014 </t>
  </si>
  <si>
    <t xml:space="preserve">تقديرات قيمة المستلزمات السلعية حسب النشاط الاقتصادي 2014 </t>
  </si>
  <si>
    <t>Estimates of value of intermediate services by main economic activity 2014</t>
  </si>
  <si>
    <t>تقديرات قيمة المستلزمات الخدمية حسب النشاط الاقتصادي 2014</t>
  </si>
  <si>
    <t xml:space="preserve">Estimates of Value added by main economic activity  2014 </t>
  </si>
  <si>
    <t xml:space="preserve">تقديرات القيمة المضافة حسب النشاط الاقتصادي الرئيسي 2014 </t>
  </si>
  <si>
    <t xml:space="preserve">Main economic indicators by sector and main economic activity 2014 </t>
  </si>
  <si>
    <t xml:space="preserve">أهم المؤشرات الاقتصادية حسب القطاع والنشاط الاقتصادي الرئيسي 2014 </t>
  </si>
  <si>
    <t xml:space="preserve">No of employees &amp; compensation of employees by nationality &amp; main economic activity  2014 </t>
  </si>
  <si>
    <t>تقديرات القيمة المضافة حسب النشاط الإقتصادي الرئيسي 2014</t>
  </si>
  <si>
    <t>2014</t>
  </si>
  <si>
    <t>Support activities for petroleum and natural gas extraction</t>
  </si>
  <si>
    <t>Extraction of crude petroleum and natural gas</t>
  </si>
  <si>
    <t>استغلال المحاجر لاستخراج الأحجار والرمال والطّفل</t>
  </si>
  <si>
    <t>Manufacture of cocoa, chocolate and sugar confectionery</t>
  </si>
  <si>
    <t>صُنع منجات الأغذية الأخرى غير المصنّفة في موضع آخر</t>
  </si>
  <si>
    <t>Manufacture of other food products n.e.c.</t>
  </si>
  <si>
    <t>صناعة المشروبات الغازية المرطبة والمشروبات المنكهه بخلاصات أو أرواح الفاكهة</t>
  </si>
  <si>
    <t>Manufacture of soft drinks and soft drinks flavored with extracts or fruit spirits</t>
  </si>
  <si>
    <t>production and bottling of mineral waters</t>
  </si>
  <si>
    <t>Remediation activities and other waste management services</t>
  </si>
  <si>
    <t>Waste collection, treatment and disposal activities; materials recovery</t>
  </si>
  <si>
    <t>أنشطة جمع النفايات ومعالجتها وتصريفها ، واسترجاع المواد</t>
  </si>
  <si>
    <t>Water supply; sewerage, waste management and remediation activities</t>
  </si>
  <si>
    <t>إمدادات المياه ،أنشطة الصرف الصحي وإدارة النفايات ومعالجتها</t>
  </si>
  <si>
    <t>Electricity, gas, steam and air conditioning supply</t>
  </si>
  <si>
    <t>توصيل الكهرباء والغاز والبخار وتكييف الهواء</t>
  </si>
  <si>
    <t>إمدادات الكهرباء والغاز والبخار وتكييف الهواء</t>
  </si>
  <si>
    <t>Repair of transport equipment, except motor vehicles</t>
  </si>
  <si>
    <t>إصلاح معدات النقل باستثناء المركبات ذات المحركات</t>
  </si>
  <si>
    <t>Repair and installation of machinery and equipment</t>
  </si>
  <si>
    <t>Manufacture of medical and dental instruments and supplies</t>
  </si>
  <si>
    <t>صناعة الأدوات والتجهيزات الطبية والخاصة بطب الأسنان</t>
  </si>
  <si>
    <t>Building of ships and floating structures</t>
  </si>
  <si>
    <t>Manufacture of parts and accessories for motor vehicles</t>
  </si>
  <si>
    <t>صنع أجزاء وتوابع ومحركات المركبات ذات المحركات</t>
  </si>
  <si>
    <t>صنع هياكل (أعمال تجهيز العربات) للمركبات ذات المحركات ، صناعة المركبات المقطورة والمركبات نصف المقطورة</t>
  </si>
  <si>
    <t>Manufacture of bodies (coachwork) for motor vehicles; manufacture of trailers and semi-trailers</t>
  </si>
  <si>
    <t>Manufacture of motor vehicles, trailers and semi-trailers</t>
  </si>
  <si>
    <t>صنع المركبات ذات المحركات والمركبات المقطورة ونصف المقطورة</t>
  </si>
  <si>
    <t>صنع الآلات المتخصصة الغرض ويشمل ( ألأأت الزراعية والحراجة والالات تشكيل المعادن وللمنسوجات وللتشيد ..الخ)</t>
  </si>
  <si>
    <t>Manufacture of special-purpose machinery includes(Manufacture of agricultural and forestry machinery,metal-forming machinery, textile, apparel .n.e.c)</t>
  </si>
  <si>
    <t>Manufacture of angines and turbines,except aircraft,vechicle and cycle engines includes(Manufacture of engines and turbines, fluid power equipment,pumps, compressors, taps and valves,bearings, gears, gearing n.e.c)</t>
  </si>
  <si>
    <t>صنع الالات متعددة الأغراض ويشمل (صنع المحركات والتوربينات ومعدات تعمل بطاقة الموائع وصنع المضخات والضواغط وصنع المحامل والتروس)</t>
  </si>
  <si>
    <t>Manufacture of machinery and equipment n.e.c.</t>
  </si>
  <si>
    <t>Manufacture of other electrical equipment</t>
  </si>
  <si>
    <t>Manufacture of electric lighting equipment</t>
  </si>
  <si>
    <t>Manufacture of fibre optic cables include(Manufacture of fibre optic cables,Manufacture electric wires and cables .n.e..c)</t>
  </si>
  <si>
    <t>Manufacture of electric motors, generators, transformers and electricity</t>
  </si>
  <si>
    <t>صنع المحركات والمولدات والمحولات الكهربائية وأجهزة توزيع الكهرباء والتحكم فيها</t>
  </si>
  <si>
    <t>صنع شبكات الأسلاك وأجهزة شبكات الأسلاك ويشمل (صنع كابلات الالياف البصرية ،صنع الكابلات الكهربائيه والالكترونية)</t>
  </si>
  <si>
    <t>Manufacture of other fabricated metal products n.e.c.</t>
  </si>
  <si>
    <t>صنع منتجات المعادن المشكلة الأخرى غير المصنفة في موضع آخر</t>
  </si>
  <si>
    <t>Forging, pressing, stamping and roll- forming of metal; powder metallurgy</t>
  </si>
  <si>
    <t>تشكيل المعادن بالطرق والكبس والسبك والدلفنه, ميثالورجيا المساحيق</t>
  </si>
  <si>
    <t>صنع منتجات المعادن المشكلة باستثناء الآلات والمعدات</t>
  </si>
  <si>
    <t>صنع المنتجات المعدنية اللافلزية الأخرى غير المصنفة في موضع أخر</t>
  </si>
  <si>
    <t>Manufacture of other non-metallic mineral products n.e.c.</t>
  </si>
  <si>
    <t>Manufacture of articles of concrete, cement and plaster</t>
  </si>
  <si>
    <t>Manufacture of fabricated metal products, except machinery and equipment</t>
  </si>
  <si>
    <t>Treatment and coating of metals; machining</t>
  </si>
  <si>
    <t>صنع الموادالصيدلانية والمنتجات الدوائية الكيميائية والنباتية</t>
  </si>
  <si>
    <t>صنع المنتجات الصيدلانية الأساسية والمستحضرات الصيدلانية</t>
  </si>
  <si>
    <t>صنع الإطارات والأنابيب المطاطية وتجديد الأسطح الخارجية للإطارات المطاطية وإعادة بنائها</t>
  </si>
  <si>
    <t>Manufacture of basic pharmaceutical products and pharmaceutical preparations</t>
  </si>
  <si>
    <t>Manufacture of pharmaceuticals, medicinal chemical and botanical products</t>
  </si>
  <si>
    <t>Manufacture of rubber and plastics products</t>
  </si>
  <si>
    <t>Manufacture of rubber tyres and tubes; retreading and rebuilding of rubber tyres</t>
  </si>
  <si>
    <t>Manufacture of other non-metallic mineral products</t>
  </si>
  <si>
    <t>Manufacture of plastics and synthetic rubber in primary forms</t>
  </si>
  <si>
    <t>Manufacture of chemicals and chemical products</t>
  </si>
  <si>
    <t>Manufacture of Gaseous fuels (include Ethane, Butane, Propane…etc)</t>
  </si>
  <si>
    <t>Manufacture of Liquid fuels (include gasoline,Jet fuel, Kerosene, Diesel, Oil…etc)</t>
  </si>
  <si>
    <t>Manufacture of coke and refined petroleum products</t>
  </si>
  <si>
    <t>صُنع الورق المموّج والورق المقوى والأوعية المصنوعة من الورق والورق المقوى</t>
  </si>
  <si>
    <t>Manufacture of other articles of paper and paperboard</t>
  </si>
  <si>
    <t>Manufacture of builders’ carpentry and joinery</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</si>
  <si>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</si>
  <si>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</si>
  <si>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صُنع منتجات ومشغولات النجارة اللازمة لعمال البناء</t>
  </si>
  <si>
    <t>Tanning and dressing of leather; dressing and dyeing of fur</t>
  </si>
  <si>
    <t>Manufacture of leather and related products</t>
  </si>
  <si>
    <t>تفصيل وخياطة وحياكة الملابس الرجالية والنسائية (محلات تفصيل خياطة الملابس -</t>
  </si>
  <si>
    <t>Tailoring and sewing of clothing for men and wpmen (Tailoring Shops)</t>
  </si>
  <si>
    <t>Manufacture of wearing apparel, except fur apparel</t>
  </si>
  <si>
    <t>صُنع الملبوسات باستثناء الملبوسات الفرائية باستثناء الملابس المصنوعة من الفراء</t>
  </si>
  <si>
    <t>Manufacture of made-up textile articles, except apparel</t>
  </si>
  <si>
    <t>Processing and preserving of fruit and vegetables</t>
  </si>
  <si>
    <t>تفصيل وخياطة وحياكة الملابس الرجالية والنسائية (محلات تفصيل خياطة الملابس)</t>
  </si>
  <si>
    <t>صنع شبكات الأسلاك وأجهزة شبكات الأسلاك ويشمل (صنع كابلات الالياف البصرية ، صنع الكابلات الكهربائيه والالكترونية)</t>
  </si>
  <si>
    <t>صنع المواد الصيدلانية والمنتجات الدوائية الكيميائية والنباتية</t>
  </si>
  <si>
    <t xml:space="preserve">Total </t>
  </si>
  <si>
    <t>Mining and Quarrying.</t>
  </si>
  <si>
    <t xml:space="preserve"> Manufacturing</t>
  </si>
  <si>
    <t>(D)</t>
  </si>
  <si>
    <t>(E)</t>
  </si>
  <si>
    <r>
      <rPr>
        <b/>
        <sz val="20"/>
        <color indexed="8"/>
        <rFont val="Arial"/>
        <family val="2"/>
      </rPr>
      <t>العدد 33</t>
    </r>
    <r>
      <rPr>
        <b/>
        <sz val="16"/>
        <color indexed="8"/>
        <rFont val="Arial"/>
        <family val="2"/>
      </rPr>
      <t xml:space="preserve">
33</t>
    </r>
    <r>
      <rPr>
        <b/>
        <vertAlign val="superscript"/>
        <sz val="16"/>
        <color indexed="8"/>
        <rFont val="Arial"/>
        <family val="2"/>
      </rPr>
      <t>th</t>
    </r>
    <r>
      <rPr>
        <b/>
        <sz val="16"/>
        <color indexed="8"/>
        <rFont val="Arial"/>
        <family val="2"/>
      </rPr>
      <t xml:space="preserve"> Issue</t>
    </r>
  </si>
  <si>
    <t xml:space="preserve">تغطي هذه النشرة السنوية أنشطةالطاقة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</si>
  <si>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(ب)</t>
  </si>
  <si>
    <t>توصيل الكهرباء والغاز والبخار وتكييف الهواء.</t>
  </si>
  <si>
    <t>امدادات المياه, وانشطة المجاري وادارة الفضلات المعالجة</t>
  </si>
  <si>
    <t xml:space="preserve">(B) </t>
  </si>
  <si>
    <t>(C)</t>
  </si>
  <si>
    <t xml:space="preserve"> Water Supply,Sewerage , Waste management and remediation activities.</t>
  </si>
  <si>
    <t xml:space="preserve"> Electricity , Gas, Steam and Air Conditioning Supply.</t>
  </si>
  <si>
    <t xml:space="preserve">تغطي هذه النشرة السنوية أنشطة 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</si>
  <si>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This bulletin covers the activities of Energy and Industry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t>
  </si>
  <si>
    <t>1- The Scope:</t>
  </si>
  <si>
    <t>الفصل الاول:</t>
  </si>
  <si>
    <t>الفصل الثاني:</t>
  </si>
  <si>
    <t>الفصل الثالث:</t>
  </si>
  <si>
    <t>Table No. (1)</t>
  </si>
  <si>
    <t>Table No. (2)</t>
  </si>
  <si>
    <t>Table No. (7) (Value QR. 000)</t>
  </si>
  <si>
    <t>Table No. (6) (Value QR. 000)</t>
  </si>
  <si>
    <t>Table No. (5) (Value QR. 000)</t>
  </si>
  <si>
    <t>Table No. (10) (Value QR. 000)</t>
  </si>
  <si>
    <t>Table No. (11) (Value QR. 000)</t>
  </si>
  <si>
    <t>متوسط الأجر السنوي 
ريال قطري</t>
  </si>
  <si>
    <t>Table No. (14) (Value QR. 000)</t>
  </si>
  <si>
    <t>Table No. (17) (Value QR. 000)</t>
  </si>
  <si>
    <t>Table No. (18) (Value QR. 000)</t>
  </si>
  <si>
    <t>Table No. (19) (Value QR. 000)</t>
  </si>
  <si>
    <t>Table No. (20) (Value QR. 000)</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</si>
  <si>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</si>
  <si>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البيـان</t>
  </si>
  <si>
    <t xml:space="preserve">أسلوب عرض البيانات </t>
  </si>
  <si>
    <t>أ- المنشات الفردية</t>
  </si>
  <si>
    <t xml:space="preserve">فهرس نشرة إحصاءات الطاقة والصناعة </t>
  </si>
  <si>
    <t>Bulletin of Energy and Industry Statistics Index</t>
  </si>
  <si>
    <t>كما يسر الوزارة أن تتقدم بالشكر الجزيل لمسئولي المنشآت من مؤسسات وشركات لتعاونهم ومساهمتهم في إصدار هذه النشرة.</t>
  </si>
  <si>
    <t>جدول رقم (3) القيمة ألف ريال قطري</t>
  </si>
  <si>
    <t>Table No. (3) (Value QR. 000)</t>
  </si>
  <si>
    <t>جدول رقم (4) القيمة ألف ريال قطري</t>
  </si>
  <si>
    <t>Table No. (4) (Value QR. 000)</t>
  </si>
  <si>
    <t>Table No. (8)</t>
  </si>
  <si>
    <t>جدول رقم (8)</t>
  </si>
  <si>
    <t>Table No. (9)</t>
  </si>
  <si>
    <t>جدول رقم (9)</t>
  </si>
  <si>
    <t>Table No. (12) (Value QR. 000)</t>
  </si>
  <si>
    <t>جدول رقم (12) القيمة ألف ريال قطري</t>
  </si>
  <si>
    <t>Table No. (13) (Value QR. 000)</t>
  </si>
  <si>
    <t>جدول رقم (13) القيمة ألف ريال قطري</t>
  </si>
  <si>
    <t>Table No. (15)</t>
  </si>
  <si>
    <t>جدول رقم (15)</t>
  </si>
  <si>
    <t>Table No. (16)</t>
  </si>
  <si>
    <t>جدول رقم (16)</t>
  </si>
  <si>
    <t>جدول رقم (17)</t>
  </si>
  <si>
    <t>Table No. (21) (Value QR. 000)</t>
  </si>
  <si>
    <t>جدول رقم (21) القيمة ألف ريال قطري</t>
  </si>
  <si>
    <t>Table No (22)</t>
  </si>
  <si>
    <t>2</t>
  </si>
  <si>
    <t>3</t>
  </si>
  <si>
    <t>4</t>
  </si>
  <si>
    <t>5</t>
  </si>
  <si>
    <t>6</t>
  </si>
  <si>
    <t>7</t>
  </si>
  <si>
    <t>8</t>
  </si>
  <si>
    <t>No of employees and estimates of compensation of employees by  occupation &amp; sex 2014</t>
  </si>
  <si>
    <t>9</t>
  </si>
  <si>
    <t>10</t>
  </si>
  <si>
    <t>11</t>
  </si>
  <si>
    <t>12</t>
  </si>
  <si>
    <t>13</t>
  </si>
  <si>
    <t>14</t>
  </si>
  <si>
    <t>15</t>
  </si>
  <si>
    <t>عدد المشتغلين وتقديرات تعويضات العاملين حسب المهنة والجنس 2014</t>
  </si>
  <si>
    <t>No of employees and estimates of compensation of employees by occupation &amp; sex 2014</t>
  </si>
  <si>
    <t>16</t>
  </si>
  <si>
    <t>17</t>
  </si>
  <si>
    <t>18</t>
  </si>
  <si>
    <t>19</t>
  </si>
  <si>
    <t>20</t>
  </si>
  <si>
    <t>21</t>
  </si>
  <si>
    <t>22</t>
  </si>
  <si>
    <t>عدد المشتغلين وتقديرات تعويضات العاملين حسب المهنة والجنس</t>
  </si>
  <si>
    <t>NUMBER OF EMPLOYEES &amp; ESTIMATES OF COMPENSATION OF EMPLOYEES BY  OCCUPATION &amp; SEX</t>
  </si>
  <si>
    <t>تقديرات نشاط الطاقة والصناعة (تشمل إجمالي البابين الثاني والثالث).</t>
  </si>
  <si>
    <t>الفصل الرابع
تقديرات نشاط الطاقة و الصناعة (إجمالي الفصلين  الثاني والثالث)</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</si>
</sst>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0_ "/>
    <numFmt numFmtId="166" formatCode="0.0_ "/>
  </numFmts>
  <fonts count="101" x14ac:knownFonts="1">
    <font>
      <sz val="12"/>
      <name val="Arial"/>
      <charset val="178"/>
    </font>
    <font>
      <sz val="11"/>
      <color theme="1"/>
      <name val="Arial"/>
      <family val="2"/>
      <charset val="178"/>
      <scheme val="minor"/>
    </font>
    <font>
      <sz val="11"/>
      <color theme="1"/>
      <name val="Arial"/>
      <family val="2"/>
      <charset val="178"/>
      <scheme val="minor"/>
    </font>
    <font>
      <b/>
      <sz val="12"/>
      <name val="Arial"/>
      <family val="2"/>
    </font>
    <font>
      <sz val="12"/>
      <name val="Arial"/>
      <family val="2"/>
    </font>
    <font>
      <sz val="10"/>
      <name val="Arial"/>
      <family val="2"/>
    </font>
    <font>
      <b/>
      <sz val="10"/>
      <name val="Arial"/>
      <family val="2"/>
    </font>
    <font>
      <b/>
      <sz val="11"/>
      <name val="Arial"/>
      <family val="2"/>
    </font>
    <font>
      <b/>
      <sz val="14"/>
      <name val="Arial"/>
      <family val="2"/>
    </font>
    <font>
      <b/>
      <sz val="9"/>
      <name val="Arial"/>
      <family val="2"/>
    </font>
    <font>
      <sz val="8"/>
      <name val="Arial"/>
      <family val="2"/>
    </font>
    <font>
      <sz val="7"/>
      <name val="Arial"/>
      <family val="2"/>
    </font>
    <font>
      <b/>
      <sz val="12"/>
      <color indexed="10"/>
      <name val="Arial"/>
      <family val="2"/>
    </font>
    <font>
      <sz val="12"/>
      <color indexed="10"/>
      <name val="Arial"/>
      <family val="2"/>
    </font>
    <font>
      <sz val="16"/>
      <name val="Arial"/>
      <family val="2"/>
    </font>
    <font>
      <b/>
      <sz val="16"/>
      <name val="Arial"/>
      <family val="2"/>
    </font>
    <font>
      <b/>
      <sz val="11"/>
      <color indexed="25"/>
      <name val="Arial"/>
      <family val="2"/>
    </font>
    <font>
      <sz val="11"/>
      <color indexed="8"/>
      <name val="Arial"/>
      <family val="2"/>
    </font>
    <font>
      <sz val="12"/>
      <color indexed="8"/>
      <name val="Arial"/>
      <family val="2"/>
    </font>
    <font>
      <b/>
      <sz val="16"/>
      <color indexed="8"/>
      <name val="Arial"/>
      <family val="2"/>
    </font>
    <font>
      <b/>
      <vertAlign val="superscript"/>
      <sz val="16"/>
      <color indexed="8"/>
      <name val="Arial"/>
      <family val="2"/>
    </font>
    <font>
      <b/>
      <sz val="24"/>
      <color indexed="8"/>
      <name val="Arial"/>
      <family val="2"/>
    </font>
    <font>
      <b/>
      <sz val="20"/>
      <color indexed="8"/>
      <name val="Arial"/>
      <family val="2"/>
    </font>
    <font>
      <b/>
      <sz val="11"/>
      <color indexed="8"/>
      <name val="Arial"/>
      <family val="2"/>
    </font>
    <font>
      <b/>
      <sz val="18"/>
      <color indexed="8"/>
      <name val="Arial"/>
      <family val="2"/>
    </font>
    <font>
      <b/>
      <sz val="14"/>
      <name val="Arial Black"/>
      <family val="2"/>
    </font>
    <font>
      <b/>
      <u/>
      <sz val="12"/>
      <color indexed="12"/>
      <name val="Arial"/>
      <family val="2"/>
    </font>
    <font>
      <sz val="11"/>
      <name val="Arial"/>
      <family val="2"/>
    </font>
    <font>
      <b/>
      <sz val="18"/>
      <name val="Arial"/>
      <family val="2"/>
    </font>
    <font>
      <b/>
      <i/>
      <sz val="11"/>
      <color indexed="8"/>
      <name val="Arial"/>
      <family val="2"/>
    </font>
    <font>
      <b/>
      <sz val="12"/>
      <color indexed="8"/>
      <name val="Arial"/>
      <family val="2"/>
    </font>
    <font>
      <sz val="11.5"/>
      <color indexed="8"/>
      <name val="Arial"/>
      <family val="2"/>
    </font>
    <font>
      <sz val="16"/>
      <color indexed="8"/>
      <name val="Arial"/>
      <family val="2"/>
    </font>
    <font>
      <b/>
      <sz val="24"/>
      <name val="Arial"/>
      <family val="2"/>
    </font>
    <font>
      <b/>
      <sz val="12"/>
      <color indexed="9"/>
      <name val="Arial"/>
      <family val="2"/>
    </font>
    <font>
      <b/>
      <sz val="8"/>
      <name val="Arial"/>
      <family val="2"/>
    </font>
    <font>
      <sz val="10"/>
      <name val="Arial"/>
      <family val="2"/>
    </font>
    <font>
      <sz val="10"/>
      <color indexed="8"/>
      <name val="Arial"/>
      <family val="2"/>
    </font>
    <font>
      <sz val="8"/>
      <color indexed="8"/>
      <name val="Arial"/>
      <family val="2"/>
    </font>
    <font>
      <b/>
      <sz val="7"/>
      <name val="Arial"/>
      <family val="2"/>
    </font>
    <font>
      <b/>
      <sz val="9"/>
      <name val="Courier New"/>
      <family val="3"/>
    </font>
    <font>
      <b/>
      <sz val="10"/>
      <color indexed="8"/>
      <name val="Arial"/>
      <family val="2"/>
    </font>
    <font>
      <b/>
      <sz val="8"/>
      <color indexed="8"/>
      <name val="Arial"/>
      <family val="2"/>
    </font>
    <font>
      <sz val="11"/>
      <color indexed="8"/>
      <name val="Arial"/>
      <family val="2"/>
    </font>
    <font>
      <sz val="18"/>
      <color indexed="8"/>
      <name val="Arial"/>
      <family val="2"/>
    </font>
    <font>
      <sz val="14"/>
      <color indexed="8"/>
      <name val="Arial"/>
      <family val="2"/>
    </font>
    <font>
      <sz val="16"/>
      <color indexed="8"/>
      <name val="Simplified Arabic"/>
      <family val="1"/>
    </font>
    <font>
      <b/>
      <sz val="14"/>
      <color indexed="8"/>
      <name val="Arial"/>
      <family val="2"/>
    </font>
    <font>
      <b/>
      <sz val="8"/>
      <color indexed="8"/>
      <name val="Arial"/>
      <family val="2"/>
    </font>
    <font>
      <b/>
      <sz val="10"/>
      <color indexed="8"/>
      <name val="Arial"/>
      <family val="2"/>
    </font>
    <font>
      <b/>
      <i/>
      <sz val="12"/>
      <color indexed="8"/>
      <name val="Arial"/>
      <family val="2"/>
    </font>
    <font>
      <b/>
      <i/>
      <sz val="16"/>
      <color indexed="8"/>
      <name val="Arial"/>
      <family val="2"/>
    </font>
    <font>
      <b/>
      <sz val="12"/>
      <color indexed="8"/>
      <name val="Arial"/>
      <family val="2"/>
    </font>
    <font>
      <sz val="8"/>
      <color indexed="8"/>
      <name val="Arial"/>
      <family val="2"/>
    </font>
    <font>
      <sz val="11"/>
      <color indexed="8"/>
      <name val="Calibri"/>
      <family val="2"/>
    </font>
    <font>
      <sz val="12"/>
      <color indexed="8"/>
      <name val="Arial Black"/>
      <family val="2"/>
    </font>
    <font>
      <sz val="11"/>
      <color indexed="8"/>
      <name val="Arial Black"/>
      <family val="2"/>
    </font>
    <font>
      <b/>
      <sz val="16"/>
      <name val="Sultan bold"/>
      <charset val="178"/>
    </font>
    <font>
      <sz val="10"/>
      <name val="Arial"/>
      <family val="2"/>
    </font>
    <font>
      <sz val="14"/>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8"/>
      <name val="Arial"/>
      <family val="2"/>
    </font>
    <font>
      <u/>
      <sz val="11"/>
      <color theme="10"/>
      <name val="Calibri"/>
      <family val="2"/>
    </font>
    <font>
      <sz val="11"/>
      <color theme="1"/>
      <name val="Arial"/>
      <family val="2"/>
      <scheme val="minor"/>
    </font>
    <font>
      <b/>
      <sz val="14"/>
      <color rgb="FFC00000"/>
      <name val="Arial"/>
      <family val="2"/>
    </font>
    <font>
      <sz val="14"/>
      <color rgb="FFC00000"/>
      <name val="Arial"/>
      <family val="2"/>
    </font>
    <font>
      <sz val="14"/>
      <color rgb="FFFF0000"/>
      <name val="Arial"/>
      <family val="2"/>
    </font>
    <font>
      <sz val="10"/>
      <name val="Arial"/>
      <family val="2"/>
      <scheme val="minor"/>
    </font>
    <font>
      <sz val="10"/>
      <color rgb="FF7030A0"/>
      <name val="Arial"/>
      <family val="2"/>
      <scheme val="minor"/>
    </font>
    <font>
      <sz val="11"/>
      <color theme="1"/>
      <name val="Arial"/>
      <family val="2"/>
      <charset val="178"/>
      <scheme val="minor"/>
    </font>
    <font>
      <b/>
      <sz val="12"/>
      <color theme="1"/>
      <name val="Arial"/>
      <family val="2"/>
    </font>
    <font>
      <sz val="11"/>
      <color theme="1"/>
      <name val="Arial"/>
      <family val="2"/>
    </font>
    <font>
      <b/>
      <sz val="16"/>
      <color theme="1"/>
      <name val="Arial"/>
      <family val="2"/>
    </font>
    <font>
      <sz val="14"/>
      <color theme="1"/>
      <name val="Arial"/>
      <family val="2"/>
    </font>
    <font>
      <b/>
      <sz val="11"/>
      <color theme="1"/>
      <name val="Arial"/>
      <family val="2"/>
    </font>
    <font>
      <b/>
      <sz val="18"/>
      <color theme="1"/>
      <name val="Arial"/>
      <family val="2"/>
    </font>
    <font>
      <sz val="16"/>
      <color theme="1"/>
      <name val="Arial"/>
      <family val="2"/>
    </font>
    <font>
      <b/>
      <sz val="14"/>
      <color theme="1"/>
      <name val="Arial"/>
      <family val="2"/>
    </font>
    <font>
      <sz val="18"/>
      <color theme="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12"/>
      <name val="Arial"/>
      <family val="2"/>
    </font>
    <font>
      <sz val="12"/>
      <name val="Arial"/>
      <family val="2"/>
    </font>
    <font>
      <b/>
      <sz val="9"/>
      <color indexed="8"/>
      <name val="Arial"/>
      <family val="2"/>
    </font>
    <font>
      <sz val="9"/>
      <name val="Arial"/>
      <family val="2"/>
    </font>
    <font>
      <sz val="9"/>
      <color indexed="8"/>
      <name val="Arial"/>
      <family val="2"/>
    </font>
    <font>
      <sz val="14"/>
      <name val="Calibri"/>
      <family val="2"/>
    </font>
    <font>
      <b/>
      <sz val="14"/>
      <name val="Sultan bold"/>
      <charset val="178"/>
    </font>
    <font>
      <b/>
      <sz val="12"/>
      <name val="Times New Roman"/>
      <family val="1"/>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indexed="43"/>
        <bgColor indexed="64"/>
      </patternFill>
    </fill>
    <fill>
      <patternFill patternType="solid">
        <fgColor theme="0" tint="-4.9989318521683403E-2"/>
        <bgColor indexed="64"/>
      </patternFill>
    </fill>
  </fills>
  <borders count="47">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n">
        <color indexed="64"/>
      </top>
      <bottom style="thick">
        <color indexed="9"/>
      </bottom>
      <diagonal/>
    </border>
    <border>
      <left style="thick">
        <color indexed="9"/>
      </left>
      <right style="thick">
        <color indexed="9"/>
      </right>
      <top/>
      <bottom style="thick">
        <color indexed="9"/>
      </bottom>
      <diagonal/>
    </border>
    <border>
      <left style="thick">
        <color indexed="9"/>
      </left>
      <right style="thick">
        <color indexed="9"/>
      </right>
      <top style="thick">
        <color indexed="9"/>
      </top>
      <bottom/>
      <diagonal/>
    </border>
    <border>
      <left style="thick">
        <color indexed="9"/>
      </left>
      <right style="thick">
        <color indexed="9"/>
      </right>
      <top style="thin">
        <color indexed="64"/>
      </top>
      <bottom style="thin">
        <color indexed="64"/>
      </bottom>
      <diagonal/>
    </border>
    <border>
      <left style="thick">
        <color indexed="9"/>
      </left>
      <right style="thick">
        <color indexed="9"/>
      </right>
      <top style="thick">
        <color indexed="9"/>
      </top>
      <bottom style="thin">
        <color indexed="64"/>
      </bottom>
      <diagonal/>
    </border>
    <border>
      <left style="thick">
        <color indexed="9"/>
      </left>
      <right style="thick">
        <color indexed="9"/>
      </right>
      <top style="thin">
        <color indexed="64"/>
      </top>
      <bottom/>
      <diagonal/>
    </border>
    <border>
      <left style="medium">
        <color indexed="9"/>
      </left>
      <right style="medium">
        <color indexed="9"/>
      </right>
      <top/>
      <bottom/>
      <diagonal/>
    </border>
    <border>
      <left style="thick">
        <color indexed="9"/>
      </left>
      <right style="thick">
        <color indexed="9"/>
      </right>
      <top/>
      <bottom/>
      <diagonal/>
    </border>
    <border>
      <left/>
      <right/>
      <top/>
      <bottom style="thin">
        <color indexed="64"/>
      </bottom>
      <diagonal/>
    </border>
    <border>
      <left style="medium">
        <color indexed="9"/>
      </left>
      <right style="medium">
        <color indexed="9"/>
      </right>
      <top style="thin">
        <color indexed="64"/>
      </top>
      <bottom/>
      <diagonal/>
    </border>
    <border>
      <left style="medium">
        <color indexed="9"/>
      </left>
      <right style="medium">
        <color indexed="9"/>
      </right>
      <top/>
      <bottom style="thin">
        <color indexed="64"/>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style="thin">
        <color indexed="64"/>
      </bottom>
      <diagonal/>
    </border>
    <border>
      <left/>
      <right/>
      <top style="thin">
        <color indexed="64"/>
      </top>
      <bottom style="thin">
        <color indexed="64"/>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right style="thick">
        <color indexed="9"/>
      </right>
      <top/>
      <bottom/>
      <diagonal/>
    </border>
    <border>
      <left/>
      <right style="thick">
        <color indexed="9"/>
      </right>
      <top/>
      <bottom style="thin">
        <color indexed="64"/>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top/>
      <bottom/>
      <diagonal/>
    </border>
    <border>
      <left/>
      <right/>
      <top style="thin">
        <color indexed="64"/>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thick">
        <color indexed="9"/>
      </right>
      <top style="thin">
        <color indexed="64"/>
      </top>
      <bottom/>
      <diagonal/>
    </border>
    <border>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style="thick">
        <color indexed="9"/>
      </left>
      <right style="medium">
        <color indexed="9"/>
      </right>
      <top style="thin">
        <color indexed="64"/>
      </top>
      <bottom style="thin">
        <color indexed="64"/>
      </bottom>
      <diagonal/>
    </border>
    <border>
      <left style="medium">
        <color indexed="9"/>
      </left>
      <right style="thick">
        <color indexed="9"/>
      </right>
      <top style="thin">
        <color indexed="64"/>
      </top>
      <bottom style="thin">
        <color indexed="64"/>
      </bottom>
      <diagonal/>
    </border>
    <border>
      <left/>
      <right style="medium">
        <color indexed="9"/>
      </right>
      <top/>
      <bottom/>
      <diagonal/>
    </border>
  </borders>
  <cellStyleXfs count="58">
    <xf numFmtId="0" fontId="0" fillId="0" borderId="0"/>
    <xf numFmtId="43" fontId="4" fillId="0" borderId="0" applyFont="0" applyFill="0" applyBorder="0" applyAlignment="0" applyProtection="0"/>
    <xf numFmtId="43" fontId="5" fillId="0" borderId="0" applyFont="0" applyFill="0" applyBorder="0" applyAlignment="0" applyProtection="0"/>
    <xf numFmtId="0" fontId="66" fillId="0" borderId="0" applyNumberFormat="0" applyFill="0" applyBorder="0" applyAlignment="0" applyProtection="0">
      <alignment vertical="top"/>
      <protection locked="0"/>
    </xf>
    <xf numFmtId="0" fontId="58" fillId="0" borderId="0"/>
    <xf numFmtId="0" fontId="5" fillId="0" borderId="0"/>
    <xf numFmtId="0" fontId="4" fillId="0" borderId="0"/>
    <xf numFmtId="0" fontId="73" fillId="0" borderId="0"/>
    <xf numFmtId="0" fontId="67" fillId="0" borderId="0"/>
    <xf numFmtId="0" fontId="67" fillId="0" borderId="0"/>
    <xf numFmtId="0" fontId="5" fillId="0" borderId="0"/>
    <xf numFmtId="0" fontId="4" fillId="0" borderId="0"/>
    <xf numFmtId="0" fontId="54" fillId="0" borderId="0"/>
    <xf numFmtId="0" fontId="5" fillId="0" borderId="0"/>
    <xf numFmtId="0" fontId="5" fillId="0" borderId="0"/>
    <xf numFmtId="0" fontId="4" fillId="0" borderId="0"/>
    <xf numFmtId="0" fontId="5" fillId="0" borderId="0"/>
    <xf numFmtId="0" fontId="36" fillId="0" borderId="0"/>
    <xf numFmtId="0" fontId="5" fillId="0" borderId="0"/>
    <xf numFmtId="0" fontId="58" fillId="0" borderId="0"/>
    <xf numFmtId="0" fontId="5" fillId="0" borderId="0"/>
    <xf numFmtId="0" fontId="58" fillId="0" borderId="0"/>
    <xf numFmtId="0" fontId="5" fillId="0" borderId="0"/>
    <xf numFmtId="0" fontId="58" fillId="0" borderId="0"/>
    <xf numFmtId="0" fontId="5" fillId="0" borderId="0"/>
    <xf numFmtId="0" fontId="58" fillId="0" borderId="0"/>
    <xf numFmtId="0" fontId="5" fillId="0" borderId="0"/>
    <xf numFmtId="0" fontId="5" fillId="0" borderId="0"/>
    <xf numFmtId="43" fontId="5" fillId="0" borderId="0" applyFont="0" applyFill="0" applyBorder="0" applyAlignment="0" applyProtection="0"/>
    <xf numFmtId="0" fontId="83" fillId="0" borderId="0" applyAlignment="0">
      <alignment horizontal="centerContinuous" vertical="center"/>
    </xf>
    <xf numFmtId="0" fontId="84" fillId="0" borderId="0" applyAlignment="0">
      <alignment horizontal="centerContinuous" vertical="center"/>
    </xf>
    <xf numFmtId="0" fontId="3" fillId="6" borderId="33">
      <alignment horizontal="right" vertical="center" wrapText="1"/>
    </xf>
    <xf numFmtId="1" fontId="9" fillId="6" borderId="34">
      <alignment horizontal="left" vertical="center" wrapText="1"/>
    </xf>
    <xf numFmtId="1" fontId="85" fillId="6" borderId="35">
      <alignment horizontal="center" vertical="center"/>
    </xf>
    <xf numFmtId="0" fontId="86" fillId="6" borderId="35">
      <alignment horizontal="center" vertical="center" wrapText="1"/>
    </xf>
    <xf numFmtId="0" fontId="35" fillId="6" borderId="35">
      <alignment horizontal="center" vertical="center" wrapText="1"/>
    </xf>
    <xf numFmtId="0" fontId="87" fillId="0" borderId="0" applyNumberFormat="0" applyFill="0" applyBorder="0" applyAlignment="0" applyProtection="0">
      <alignment vertical="top"/>
      <protection locked="0"/>
    </xf>
    <xf numFmtId="0" fontId="5" fillId="0" borderId="0">
      <alignment horizontal="center" vertical="center" readingOrder="2"/>
    </xf>
    <xf numFmtId="0" fontId="88" fillId="0" borderId="0">
      <alignment horizontal="left" vertical="center"/>
    </xf>
    <xf numFmtId="0" fontId="67" fillId="0" borderId="0"/>
    <xf numFmtId="0" fontId="89" fillId="0" borderId="0">
      <alignment horizontal="right" vertical="center"/>
    </xf>
    <xf numFmtId="0" fontId="90" fillId="0" borderId="0">
      <alignment horizontal="left" vertical="center"/>
    </xf>
    <xf numFmtId="0" fontId="3" fillId="0" borderId="0">
      <alignment horizontal="right" vertical="center"/>
    </xf>
    <xf numFmtId="0" fontId="5" fillId="0" borderId="0">
      <alignment horizontal="left" vertical="center"/>
    </xf>
    <xf numFmtId="0" fontId="91" fillId="6" borderId="35" applyAlignment="0">
      <alignment horizontal="center" vertical="center"/>
    </xf>
    <xf numFmtId="0" fontId="89" fillId="0" borderId="36">
      <alignment horizontal="right" vertical="center" indent="1"/>
    </xf>
    <xf numFmtId="0" fontId="3" fillId="6" borderId="36">
      <alignment horizontal="right" vertical="center" wrapText="1" indent="1" readingOrder="2"/>
    </xf>
    <xf numFmtId="0" fontId="92" fillId="0" borderId="36">
      <alignment horizontal="right" vertical="center" indent="1"/>
    </xf>
    <xf numFmtId="0" fontId="92" fillId="6" borderId="36">
      <alignment horizontal="left" vertical="center" wrapText="1" indent="1"/>
    </xf>
    <xf numFmtId="0" fontId="92" fillId="0" borderId="37">
      <alignment horizontal="left" vertical="center"/>
    </xf>
    <xf numFmtId="0" fontId="92" fillId="0" borderId="38">
      <alignment horizontal="left" vertical="center"/>
    </xf>
    <xf numFmtId="164" fontId="67" fillId="0" borderId="0" applyFont="0" applyFill="0" applyBorder="0" applyAlignment="0" applyProtection="0"/>
    <xf numFmtId="0" fontId="2" fillId="0" borderId="0"/>
    <xf numFmtId="0" fontId="1" fillId="0" borderId="0"/>
    <xf numFmtId="0" fontId="93" fillId="0" borderId="0"/>
    <xf numFmtId="0" fontId="1" fillId="0" borderId="0"/>
    <xf numFmtId="0" fontId="1" fillId="0" borderId="0"/>
    <xf numFmtId="164" fontId="94" fillId="0" borderId="0" applyFont="0" applyFill="0" applyBorder="0" applyAlignment="0" applyProtection="0"/>
  </cellStyleXfs>
  <cellXfs count="796">
    <xf numFmtId="0" fontId="0" fillId="0" borderId="0" xfId="0"/>
    <xf numFmtId="0" fontId="4" fillId="0" borderId="0" xfId="0" applyFont="1" applyAlignment="1">
      <alignment vertical="center"/>
    </xf>
    <xf numFmtId="165" fontId="3" fillId="0" borderId="0" xfId="0" applyNumberFormat="1" applyFont="1" applyAlignment="1">
      <alignment horizontal="right" vertical="center"/>
    </xf>
    <xf numFmtId="0" fontId="5" fillId="0" borderId="0" xfId="0" applyFont="1" applyAlignment="1">
      <alignment vertical="center"/>
    </xf>
    <xf numFmtId="49" fontId="8" fillId="0" borderId="0" xfId="0" applyNumberFormat="1" applyFont="1" applyAlignment="1">
      <alignment horizontal="righ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vertical="center" shrinkToFit="1"/>
    </xf>
    <xf numFmtId="0" fontId="17" fillId="0" borderId="0" xfId="0" applyFont="1" applyAlignment="1">
      <alignment vertical="center"/>
    </xf>
    <xf numFmtId="0" fontId="16" fillId="0" borderId="0" xfId="0" applyFont="1" applyAlignment="1">
      <alignment vertical="center" wrapText="1" readingOrder="1"/>
    </xf>
    <xf numFmtId="0" fontId="67" fillId="0" borderId="0" xfId="8" applyAlignment="1">
      <alignment vertical="center"/>
    </xf>
    <xf numFmtId="0" fontId="17" fillId="0" borderId="0" xfId="8" applyFont="1" applyAlignment="1">
      <alignment vertical="center"/>
    </xf>
    <xf numFmtId="0" fontId="43" fillId="0" borderId="0" xfId="8" applyFont="1" applyAlignment="1">
      <alignment vertical="center" wrapText="1"/>
    </xf>
    <xf numFmtId="0" fontId="17" fillId="0" borderId="0" xfId="13" applyFont="1"/>
    <xf numFmtId="0" fontId="18" fillId="0" borderId="0" xfId="13" applyFont="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23" fillId="0" borderId="0" xfId="13" applyFont="1" applyAlignment="1">
      <alignment vertical="center" readingOrder="1"/>
    </xf>
    <xf numFmtId="0" fontId="44" fillId="0" borderId="0" xfId="8" applyFont="1" applyAlignment="1">
      <alignment horizontal="distributed" vertical="center" wrapText="1"/>
    </xf>
    <xf numFmtId="0" fontId="43" fillId="0" borderId="0" xfId="8" applyFont="1" applyAlignment="1">
      <alignment horizontal="right" vertical="center" wrapText="1"/>
    </xf>
    <xf numFmtId="49" fontId="45" fillId="0" borderId="0" xfId="8" applyNumberFormat="1" applyFont="1" applyAlignment="1">
      <alignment horizontal="left" vertical="top" wrapText="1" readingOrder="2"/>
    </xf>
    <xf numFmtId="0" fontId="17" fillId="0" borderId="0" xfId="8" applyFont="1" applyAlignment="1">
      <alignment horizontal="distributed" vertical="center" wrapText="1"/>
    </xf>
    <xf numFmtId="0" fontId="23" fillId="0" borderId="0" xfId="8" applyFont="1" applyAlignment="1">
      <alignment horizontal="distributed" vertical="center" wrapText="1" readingOrder="1"/>
    </xf>
    <xf numFmtId="0" fontId="17" fillId="0" borderId="0" xfId="8" applyFont="1" applyAlignment="1">
      <alignment horizontal="distributed" vertical="center"/>
    </xf>
    <xf numFmtId="0" fontId="16" fillId="0" borderId="0" xfId="8" applyFont="1" applyAlignment="1">
      <alignment horizontal="distributed" vertical="center" wrapText="1" readingOrder="1"/>
    </xf>
    <xf numFmtId="0" fontId="46" fillId="0" borderId="0" xfId="8" applyFont="1" applyAlignment="1">
      <alignment horizontal="justify" readingOrder="2"/>
    </xf>
    <xf numFmtId="0" fontId="67" fillId="0" borderId="0" xfId="8"/>
    <xf numFmtId="0" fontId="47" fillId="0" borderId="0" xfId="8" applyFont="1" applyAlignment="1">
      <alignment horizontal="right" vertical="top" wrapText="1" indent="3" readingOrder="2"/>
    </xf>
    <xf numFmtId="0" fontId="47" fillId="0" borderId="0" xfId="8" applyFont="1" applyAlignment="1">
      <alignment horizontal="distributed" vertical="top" wrapText="1"/>
    </xf>
    <xf numFmtId="0" fontId="18" fillId="0" borderId="0" xfId="8" applyFont="1" applyFill="1" applyAlignment="1">
      <alignment horizontal="distributed" vertical="center"/>
    </xf>
    <xf numFmtId="0" fontId="26" fillId="0" borderId="0" xfId="3" applyFont="1" applyFill="1" applyBorder="1" applyAlignment="1" applyProtection="1">
      <alignment horizontal="distributed" vertical="center"/>
    </xf>
    <xf numFmtId="0" fontId="5" fillId="0" borderId="0" xfId="13"/>
    <xf numFmtId="0" fontId="3" fillId="0" borderId="0" xfId="0" applyFont="1" applyBorder="1" applyAlignment="1">
      <alignment horizontal="center" vertical="center"/>
    </xf>
    <xf numFmtId="165" fontId="4" fillId="0" borderId="0" xfId="0" applyNumberFormat="1" applyFont="1" applyAlignment="1">
      <alignment horizontal="right" vertical="center"/>
    </xf>
    <xf numFmtId="0" fontId="37" fillId="0" borderId="0" xfId="13" applyFont="1"/>
    <xf numFmtId="165" fontId="6" fillId="2" borderId="3"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6" fillId="2" borderId="4" xfId="0" applyNumberFormat="1" applyFont="1" applyFill="1" applyBorder="1" applyAlignment="1">
      <alignment horizontal="center" vertical="center"/>
    </xf>
    <xf numFmtId="165" fontId="40" fillId="0" borderId="0" xfId="0" applyNumberFormat="1" applyFont="1" applyAlignment="1">
      <alignment horizontal="right" vertical="center"/>
    </xf>
    <xf numFmtId="49" fontId="3" fillId="0" borderId="0" xfId="0" applyNumberFormat="1" applyFont="1" applyAlignment="1">
      <alignment horizontal="right" vertical="center"/>
    </xf>
    <xf numFmtId="165" fontId="6" fillId="2" borderId="3" xfId="0" applyNumberFormat="1" applyFont="1" applyFill="1" applyBorder="1" applyAlignment="1">
      <alignment vertical="center"/>
    </xf>
    <xf numFmtId="165" fontId="6" fillId="2" borderId="1" xfId="0" applyNumberFormat="1" applyFont="1" applyFill="1" applyBorder="1" applyAlignment="1">
      <alignment vertical="center"/>
    </xf>
    <xf numFmtId="165" fontId="6" fillId="2" borderId="4" xfId="0" applyNumberFormat="1" applyFont="1" applyFill="1" applyBorder="1" applyAlignment="1">
      <alignment vertical="center"/>
    </xf>
    <xf numFmtId="165" fontId="5" fillId="2" borderId="8" xfId="0" applyNumberFormat="1" applyFont="1" applyFill="1" applyBorder="1" applyAlignment="1">
      <alignment vertical="center"/>
    </xf>
    <xf numFmtId="165" fontId="6" fillId="2" borderId="6" xfId="0" applyNumberFormat="1" applyFont="1" applyFill="1" applyBorder="1" applyAlignment="1">
      <alignment vertical="center"/>
    </xf>
    <xf numFmtId="0" fontId="6" fillId="0" borderId="0" xfId="0" applyFont="1" applyBorder="1" applyAlignment="1">
      <alignment horizontal="center" vertical="center"/>
    </xf>
    <xf numFmtId="165" fontId="6" fillId="2" borderId="8" xfId="0" applyNumberFormat="1" applyFont="1" applyFill="1" applyBorder="1" applyAlignment="1">
      <alignment vertical="center"/>
    </xf>
    <xf numFmtId="0" fontId="4" fillId="2" borderId="0" xfId="0" applyFont="1" applyFill="1" applyAlignment="1">
      <alignment vertical="center"/>
    </xf>
    <xf numFmtId="49" fontId="3" fillId="2" borderId="2" xfId="13" applyNumberFormat="1" applyFont="1" applyFill="1" applyBorder="1" applyAlignment="1">
      <alignment horizontal="center" vertical="top"/>
    </xf>
    <xf numFmtId="49" fontId="3" fillId="2" borderId="1" xfId="13" applyNumberFormat="1" applyFont="1" applyFill="1" applyBorder="1" applyAlignment="1">
      <alignment horizontal="center" vertical="top"/>
    </xf>
    <xf numFmtId="0" fontId="37" fillId="0" borderId="0" xfId="13" applyFont="1" applyAlignment="1">
      <alignment vertical="center"/>
    </xf>
    <xf numFmtId="0" fontId="38" fillId="0" borderId="0" xfId="13" applyFont="1" applyAlignment="1">
      <alignment vertical="center"/>
    </xf>
    <xf numFmtId="0" fontId="38" fillId="0" borderId="0" xfId="13" applyFont="1"/>
    <xf numFmtId="49" fontId="6" fillId="2" borderId="2" xfId="13" applyNumberFormat="1" applyFont="1" applyFill="1" applyBorder="1" applyAlignment="1">
      <alignment horizontal="center" vertical="top"/>
    </xf>
    <xf numFmtId="49" fontId="6" fillId="2" borderId="1" xfId="13" applyNumberFormat="1" applyFont="1" applyFill="1" applyBorder="1" applyAlignment="1">
      <alignment horizontal="center" vertical="top"/>
    </xf>
    <xf numFmtId="49" fontId="3" fillId="2" borderId="1" xfId="13" applyNumberFormat="1" applyFont="1" applyFill="1" applyBorder="1" applyAlignment="1">
      <alignment horizontal="center" vertical="top" readingOrder="2"/>
    </xf>
    <xf numFmtId="0" fontId="10" fillId="0" borderId="0" xfId="0" applyFont="1" applyAlignment="1">
      <alignment vertical="center"/>
    </xf>
    <xf numFmtId="49" fontId="3" fillId="2" borderId="6" xfId="13" applyNumberFormat="1" applyFont="1" applyFill="1" applyBorder="1" applyAlignment="1">
      <alignment horizontal="center" vertical="top" readingOrder="2"/>
    </xf>
    <xf numFmtId="49" fontId="3" fillId="2" borderId="3" xfId="13" applyNumberFormat="1" applyFont="1" applyFill="1" applyBorder="1" applyAlignment="1">
      <alignment horizontal="center" vertical="top" readingOrder="2"/>
    </xf>
    <xf numFmtId="0" fontId="4" fillId="2" borderId="0" xfId="0" applyFont="1" applyFill="1" applyBorder="1" applyAlignment="1">
      <alignment vertical="center"/>
    </xf>
    <xf numFmtId="0" fontId="43" fillId="2" borderId="0" xfId="8" applyFont="1" applyFill="1" applyAlignment="1">
      <alignment vertical="center" wrapText="1"/>
    </xf>
    <xf numFmtId="1" fontId="5" fillId="2" borderId="9" xfId="8" applyNumberFormat="1" applyFont="1" applyFill="1" applyBorder="1" applyAlignment="1">
      <alignment horizontal="right" vertical="center" wrapText="1" readingOrder="1"/>
    </xf>
    <xf numFmtId="0" fontId="33" fillId="0" borderId="0" xfId="13" applyFont="1" applyAlignment="1">
      <alignment horizontal="center" vertical="center" wrapText="1"/>
    </xf>
    <xf numFmtId="0" fontId="17" fillId="0" borderId="0" xfId="12" applyFont="1" applyAlignment="1">
      <alignment vertical="center" wrapText="1"/>
    </xf>
    <xf numFmtId="0" fontId="17" fillId="0" borderId="0" xfId="12" applyFont="1" applyAlignment="1">
      <alignment vertical="top" wrapText="1"/>
    </xf>
    <xf numFmtId="0" fontId="17" fillId="0" borderId="0" xfId="8" applyFont="1" applyAlignment="1">
      <alignment vertical="center" wrapText="1"/>
    </xf>
    <xf numFmtId="0" fontId="42" fillId="3" borderId="1" xfId="8" applyFont="1" applyFill="1" applyBorder="1" applyAlignment="1">
      <alignment horizontal="left" vertical="center" wrapText="1"/>
    </xf>
    <xf numFmtId="0" fontId="38" fillId="4" borderId="1" xfId="8" applyFont="1" applyFill="1" applyBorder="1" applyAlignment="1">
      <alignment horizontal="left" vertical="center" wrapText="1"/>
    </xf>
    <xf numFmtId="0" fontId="42" fillId="4" borderId="1" xfId="8" applyFont="1" applyFill="1" applyBorder="1" applyAlignment="1">
      <alignment horizontal="left" vertical="center" wrapText="1"/>
    </xf>
    <xf numFmtId="49" fontId="6" fillId="3" borderId="9" xfId="0" applyNumberFormat="1" applyFont="1" applyFill="1" applyBorder="1" applyAlignment="1">
      <alignment horizontal="center" wrapText="1"/>
    </xf>
    <xf numFmtId="49" fontId="39" fillId="3" borderId="13" xfId="0" applyNumberFormat="1" applyFont="1" applyFill="1" applyBorder="1" applyAlignment="1">
      <alignment horizontal="center" vertical="top" wrapText="1"/>
    </xf>
    <xf numFmtId="49" fontId="11" fillId="3" borderId="13" xfId="0" applyNumberFormat="1" applyFont="1" applyFill="1" applyBorder="1" applyAlignment="1">
      <alignment horizontal="center" vertical="top" wrapText="1"/>
    </xf>
    <xf numFmtId="165" fontId="6" fillId="3" borderId="8" xfId="0" applyNumberFormat="1" applyFont="1" applyFill="1" applyBorder="1" applyAlignment="1">
      <alignment vertical="center"/>
    </xf>
    <xf numFmtId="165" fontId="5" fillId="3" borderId="8" xfId="0" applyNumberFormat="1" applyFont="1" applyFill="1" applyBorder="1" applyAlignment="1">
      <alignment vertical="center"/>
    </xf>
    <xf numFmtId="0" fontId="41" fillId="3" borderId="1" xfId="8" applyFont="1" applyFill="1" applyBorder="1" applyAlignment="1">
      <alignment horizontal="left" vertical="center" wrapText="1"/>
    </xf>
    <xf numFmtId="0" fontId="6" fillId="3" borderId="7" xfId="0" applyFont="1" applyFill="1" applyBorder="1" applyAlignment="1">
      <alignment horizontal="center" wrapText="1"/>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wrapText="1"/>
    </xf>
    <xf numFmtId="49" fontId="5" fillId="3" borderId="13" xfId="0" applyNumberFormat="1" applyFont="1" applyFill="1" applyBorder="1" applyAlignment="1">
      <alignment horizontal="center" vertical="top" wrapText="1"/>
    </xf>
    <xf numFmtId="49" fontId="11" fillId="3" borderId="13" xfId="0" applyNumberFormat="1" applyFont="1" applyFill="1" applyBorder="1" applyAlignment="1">
      <alignment horizontal="center" vertical="top"/>
    </xf>
    <xf numFmtId="165" fontId="5" fillId="3" borderId="12" xfId="0" applyNumberFormat="1" applyFont="1" applyFill="1" applyBorder="1" applyAlignment="1">
      <alignment vertical="center"/>
    </xf>
    <xf numFmtId="49" fontId="6" fillId="3" borderId="9" xfId="0" applyNumberFormat="1" applyFont="1" applyFill="1" applyBorder="1" applyAlignment="1">
      <alignment horizontal="center" vertical="center"/>
    </xf>
    <xf numFmtId="165" fontId="6" fillId="3" borderId="1" xfId="0" applyNumberFormat="1" applyFont="1" applyFill="1" applyBorder="1" applyAlignment="1">
      <alignment vertical="center"/>
    </xf>
    <xf numFmtId="165" fontId="5" fillId="3" borderId="1" xfId="0" applyNumberFormat="1" applyFont="1" applyFill="1" applyBorder="1" applyAlignment="1">
      <alignment vertical="center"/>
    </xf>
    <xf numFmtId="165" fontId="6" fillId="3" borderId="1" xfId="0" applyNumberFormat="1" applyFont="1" applyFill="1" applyBorder="1" applyAlignment="1">
      <alignment horizontal="center" vertical="center"/>
    </xf>
    <xf numFmtId="0" fontId="39" fillId="3" borderId="2" xfId="0" applyFont="1" applyFill="1" applyBorder="1" applyAlignment="1">
      <alignment horizontal="center" vertical="center" wrapText="1"/>
    </xf>
    <xf numFmtId="165" fontId="6" fillId="3" borderId="2" xfId="0" applyNumberFormat="1" applyFont="1" applyFill="1" applyBorder="1" applyAlignment="1">
      <alignment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0" fontId="39" fillId="3" borderId="1" xfId="0" applyFont="1" applyFill="1" applyBorder="1" applyAlignment="1">
      <alignment horizontal="center" vertical="center" wrapText="1"/>
    </xf>
    <xf numFmtId="0" fontId="39" fillId="3" borderId="6" xfId="0" applyFont="1" applyFill="1" applyBorder="1" applyAlignment="1">
      <alignment horizontal="center" vertical="center" wrapText="1"/>
    </xf>
    <xf numFmtId="165" fontId="6" fillId="3" borderId="6" xfId="0" applyNumberFormat="1" applyFont="1" applyFill="1" applyBorder="1" applyAlignment="1">
      <alignment vertical="center"/>
    </xf>
    <xf numFmtId="165" fontId="6" fillId="3" borderId="6" xfId="0" applyNumberFormat="1" applyFont="1" applyFill="1" applyBorder="1" applyAlignment="1">
      <alignment horizontal="center" vertical="center"/>
    </xf>
    <xf numFmtId="49" fontId="10" fillId="3" borderId="13" xfId="0" applyNumberFormat="1" applyFont="1" applyFill="1" applyBorder="1" applyAlignment="1">
      <alignment horizontal="center" vertical="center"/>
    </xf>
    <xf numFmtId="49" fontId="35" fillId="3" borderId="13" xfId="0" applyNumberFormat="1" applyFont="1" applyFill="1" applyBorder="1" applyAlignment="1">
      <alignment horizontal="center" vertical="center"/>
    </xf>
    <xf numFmtId="1" fontId="5" fillId="3" borderId="9" xfId="8" applyNumberFormat="1" applyFont="1" applyFill="1" applyBorder="1" applyAlignment="1">
      <alignment horizontal="right" vertical="center" wrapText="1" readingOrder="1"/>
    </xf>
    <xf numFmtId="1" fontId="6" fillId="3" borderId="9" xfId="8" applyNumberFormat="1" applyFont="1" applyFill="1" applyBorder="1" applyAlignment="1">
      <alignment horizontal="right" vertical="center" wrapText="1" readingOrder="1"/>
    </xf>
    <xf numFmtId="0" fontId="6" fillId="3" borderId="7" xfId="8" applyFont="1" applyFill="1" applyBorder="1" applyAlignment="1">
      <alignment horizontal="center" vertical="center" wrapText="1"/>
    </xf>
    <xf numFmtId="0" fontId="10" fillId="3" borderId="13" xfId="8" applyFont="1" applyFill="1" applyBorder="1" applyAlignment="1">
      <alignment horizontal="center" vertical="center" wrapText="1"/>
    </xf>
    <xf numFmtId="49" fontId="6" fillId="3" borderId="9" xfId="0" applyNumberFormat="1" applyFont="1" applyFill="1" applyBorder="1" applyAlignment="1">
      <alignment horizontal="center"/>
    </xf>
    <xf numFmtId="49" fontId="35" fillId="3" borderId="13" xfId="0" applyNumberFormat="1" applyFont="1" applyFill="1" applyBorder="1" applyAlignment="1">
      <alignment horizontal="center" vertical="top"/>
    </xf>
    <xf numFmtId="49" fontId="10" fillId="3" borderId="13" xfId="0" applyNumberFormat="1" applyFont="1" applyFill="1" applyBorder="1" applyAlignment="1">
      <alignment horizontal="center" vertical="top"/>
    </xf>
    <xf numFmtId="165" fontId="6" fillId="3" borderId="3" xfId="0" applyNumberFormat="1" applyFont="1" applyFill="1" applyBorder="1" applyAlignment="1">
      <alignment vertical="center"/>
    </xf>
    <xf numFmtId="0" fontId="38" fillId="3" borderId="1" xfId="8" applyFont="1" applyFill="1" applyBorder="1" applyAlignment="1">
      <alignment horizontal="left" vertical="center" wrapText="1"/>
    </xf>
    <xf numFmtId="0" fontId="68" fillId="5" borderId="0" xfId="13" applyFont="1" applyFill="1"/>
    <xf numFmtId="0" fontId="68" fillId="5" borderId="0" xfId="8" applyFont="1" applyFill="1" applyAlignment="1">
      <alignment horizontal="distributed" vertical="center" wrapText="1"/>
    </xf>
    <xf numFmtId="0" fontId="68" fillId="5" borderId="0" xfId="8" applyFont="1" applyFill="1" applyAlignment="1">
      <alignment vertical="center"/>
    </xf>
    <xf numFmtId="0" fontId="69" fillId="0" borderId="0" xfId="13" applyFont="1"/>
    <xf numFmtId="0" fontId="69" fillId="0" borderId="0" xfId="8" applyFont="1" applyAlignment="1">
      <alignment horizontal="distributed" vertical="center" wrapText="1"/>
    </xf>
    <xf numFmtId="0" fontId="69" fillId="0" borderId="0" xfId="8" applyFont="1" applyAlignment="1">
      <alignment vertical="center"/>
    </xf>
    <xf numFmtId="165" fontId="4" fillId="0" borderId="0" xfId="0" applyNumberFormat="1" applyFont="1" applyAlignment="1">
      <alignment vertical="center"/>
    </xf>
    <xf numFmtId="165" fontId="13" fillId="0" borderId="0" xfId="0" applyNumberFormat="1" applyFont="1" applyAlignment="1">
      <alignment vertical="center"/>
    </xf>
    <xf numFmtId="0" fontId="5" fillId="0" borderId="0" xfId="13" applyAlignment="1"/>
    <xf numFmtId="0" fontId="17" fillId="0" borderId="0" xfId="13" applyFont="1" applyAlignment="1"/>
    <xf numFmtId="0" fontId="70" fillId="0" borderId="0" xfId="13" applyFont="1"/>
    <xf numFmtId="0" fontId="70" fillId="0" borderId="0" xfId="8" applyFont="1" applyAlignment="1">
      <alignment horizontal="distributed" vertical="center" wrapText="1"/>
    </xf>
    <xf numFmtId="0" fontId="70" fillId="0" borderId="0" xfId="8" applyFont="1" applyAlignment="1">
      <alignment vertical="center"/>
    </xf>
    <xf numFmtId="0" fontId="59" fillId="0" borderId="0" xfId="13" applyFont="1"/>
    <xf numFmtId="0" fontId="59" fillId="0" borderId="0" xfId="8" applyFont="1" applyAlignment="1">
      <alignment horizontal="distributed" vertical="center" wrapText="1"/>
    </xf>
    <xf numFmtId="0" fontId="59" fillId="0" borderId="0" xfId="8" applyFont="1" applyAlignment="1">
      <alignment vertical="center"/>
    </xf>
    <xf numFmtId="0" fontId="5" fillId="0" borderId="0" xfId="13" applyFont="1"/>
    <xf numFmtId="0" fontId="5" fillId="0" borderId="0" xfId="8" applyFont="1" applyAlignment="1">
      <alignment horizontal="distributed" vertical="center" wrapText="1"/>
    </xf>
    <xf numFmtId="0" fontId="5" fillId="0" borderId="0" xfId="8" applyFont="1" applyAlignment="1">
      <alignment vertical="center"/>
    </xf>
    <xf numFmtId="0" fontId="8" fillId="0" borderId="0" xfId="13" applyFont="1"/>
    <xf numFmtId="0" fontId="8" fillId="0" borderId="0" xfId="8" applyFont="1" applyAlignment="1">
      <alignment horizontal="distributed" vertical="center" wrapText="1"/>
    </xf>
    <xf numFmtId="0" fontId="8" fillId="0" borderId="0" xfId="8" applyFont="1" applyAlignment="1">
      <alignment vertical="center"/>
    </xf>
    <xf numFmtId="0" fontId="71" fillId="0" borderId="0" xfId="0" applyFont="1" applyAlignment="1">
      <alignment vertical="center"/>
    </xf>
    <xf numFmtId="0" fontId="71" fillId="0" borderId="0" xfId="0" applyFont="1" applyAlignment="1">
      <alignment horizontal="left" vertical="center"/>
    </xf>
    <xf numFmtId="0" fontId="72" fillId="0" borderId="0" xfId="0" applyFont="1" applyAlignment="1">
      <alignment vertical="center"/>
    </xf>
    <xf numFmtId="49" fontId="10" fillId="3" borderId="13" xfId="0" applyNumberFormat="1" applyFont="1" applyFill="1" applyBorder="1" applyAlignment="1">
      <alignment horizontal="center" vertical="top" wrapText="1"/>
    </xf>
    <xf numFmtId="0" fontId="35" fillId="3" borderId="1" xfId="8" applyFont="1" applyFill="1" applyBorder="1" applyAlignment="1">
      <alignment horizontal="center" vertical="center" wrapText="1"/>
    </xf>
    <xf numFmtId="0" fontId="10" fillId="0" borderId="0" xfId="8" applyFont="1" applyAlignment="1">
      <alignment horizontal="center" vertical="center" wrapText="1"/>
    </xf>
    <xf numFmtId="0" fontId="35" fillId="0" borderId="0" xfId="0" applyFont="1" applyAlignment="1">
      <alignment vertical="center"/>
    </xf>
    <xf numFmtId="0" fontId="35" fillId="3" borderId="7" xfId="0" applyFont="1" applyFill="1" applyBorder="1" applyAlignment="1">
      <alignment horizontal="center" wrapText="1"/>
    </xf>
    <xf numFmtId="49" fontId="3" fillId="0" borderId="0" xfId="6" applyNumberFormat="1" applyFont="1" applyAlignment="1">
      <alignment horizontal="right" vertical="center"/>
    </xf>
    <xf numFmtId="49" fontId="6" fillId="3" borderId="8" xfId="6" applyNumberFormat="1" applyFont="1" applyFill="1" applyBorder="1" applyAlignment="1">
      <alignment horizontal="center"/>
    </xf>
    <xf numFmtId="49" fontId="6" fillId="3" borderId="8" xfId="6" applyNumberFormat="1" applyFont="1" applyFill="1" applyBorder="1" applyAlignment="1">
      <alignment horizontal="center" wrapText="1"/>
    </xf>
    <xf numFmtId="49" fontId="11" fillId="3" borderId="12" xfId="6" applyNumberFormat="1" applyFont="1" applyFill="1" applyBorder="1" applyAlignment="1">
      <alignment horizontal="center" vertical="top" wrapText="1"/>
    </xf>
    <xf numFmtId="0" fontId="67" fillId="0" borderId="0" xfId="9" applyAlignment="1">
      <alignment vertical="center"/>
    </xf>
    <xf numFmtId="0" fontId="42" fillId="3" borderId="5" xfId="13" applyFont="1" applyFill="1" applyBorder="1" applyAlignment="1">
      <alignment horizontal="center" vertical="center" wrapText="1"/>
    </xf>
    <xf numFmtId="0" fontId="41" fillId="3" borderId="5" xfId="13" applyFont="1" applyFill="1" applyBorder="1" applyAlignment="1">
      <alignment horizontal="center" vertical="center" wrapText="1"/>
    </xf>
    <xf numFmtId="49" fontId="6" fillId="3" borderId="1" xfId="13" applyNumberFormat="1" applyFont="1" applyFill="1" applyBorder="1" applyAlignment="1">
      <alignment horizontal="center" vertical="top"/>
    </xf>
    <xf numFmtId="49" fontId="3" fillId="3" borderId="1" xfId="13" applyNumberFormat="1" applyFont="1" applyFill="1" applyBorder="1" applyAlignment="1">
      <alignment horizontal="center" vertical="top"/>
    </xf>
    <xf numFmtId="49" fontId="3" fillId="3" borderId="1" xfId="13" applyNumberFormat="1" applyFont="1" applyFill="1" applyBorder="1" applyAlignment="1">
      <alignment horizontal="center" vertical="top" readingOrder="2"/>
    </xf>
    <xf numFmtId="49" fontId="6" fillId="2" borderId="6" xfId="13" applyNumberFormat="1" applyFont="1" applyFill="1" applyBorder="1" applyAlignment="1">
      <alignment horizontal="center" vertical="top"/>
    </xf>
    <xf numFmtId="49" fontId="6" fillId="3" borderId="1" xfId="13" applyNumberFormat="1" applyFont="1" applyFill="1" applyBorder="1" applyAlignment="1">
      <alignment horizontal="center" vertical="center"/>
    </xf>
    <xf numFmtId="49" fontId="6" fillId="2" borderId="1" xfId="13" applyNumberFormat="1" applyFont="1" applyFill="1" applyBorder="1" applyAlignment="1">
      <alignment horizontal="center" vertical="center"/>
    </xf>
    <xf numFmtId="49" fontId="6" fillId="2" borderId="3" xfId="13" applyNumberFormat="1" applyFont="1" applyFill="1" applyBorder="1" applyAlignment="1">
      <alignment horizontal="center" vertical="center"/>
    </xf>
    <xf numFmtId="0" fontId="65" fillId="0" borderId="0" xfId="8" applyFont="1" applyAlignment="1">
      <alignment horizontal="distributed" vertical="center" wrapText="1"/>
    </xf>
    <xf numFmtId="0" fontId="75" fillId="0" borderId="0" xfId="13" applyFont="1" applyAlignment="1">
      <alignment horizontal="distributed" vertical="center" wrapText="1"/>
    </xf>
    <xf numFmtId="0" fontId="75" fillId="0" borderId="0" xfId="8" applyFont="1" applyAlignment="1">
      <alignment horizontal="distributed" vertical="center" wrapText="1"/>
    </xf>
    <xf numFmtId="0" fontId="82" fillId="0" borderId="0" xfId="8" applyFont="1" applyAlignment="1">
      <alignment horizontal="distributed" vertical="center" wrapText="1"/>
    </xf>
    <xf numFmtId="0" fontId="75" fillId="0" borderId="0" xfId="8" applyFont="1" applyAlignment="1">
      <alignment horizontal="distributed" vertical="top" wrapText="1"/>
    </xf>
    <xf numFmtId="0" fontId="17" fillId="0" borderId="0" xfId="6" applyFont="1" applyAlignment="1">
      <alignment vertical="center"/>
    </xf>
    <xf numFmtId="0" fontId="14" fillId="0" borderId="0" xfId="6" applyFont="1" applyAlignment="1">
      <alignment vertical="center"/>
    </xf>
    <xf numFmtId="0" fontId="4" fillId="0" borderId="0" xfId="6" applyFont="1" applyAlignment="1">
      <alignment vertical="center"/>
    </xf>
    <xf numFmtId="0" fontId="35" fillId="3" borderId="7" xfId="6" applyFont="1" applyFill="1" applyBorder="1" applyAlignment="1">
      <alignment horizontal="center" wrapText="1"/>
    </xf>
    <xf numFmtId="49" fontId="6" fillId="3" borderId="7" xfId="6" applyNumberFormat="1" applyFont="1" applyFill="1" applyBorder="1" applyAlignment="1">
      <alignment horizontal="center"/>
    </xf>
    <xf numFmtId="49" fontId="6" fillId="3" borderId="7" xfId="6" applyNumberFormat="1" applyFont="1" applyFill="1" applyBorder="1" applyAlignment="1">
      <alignment horizontal="center" wrapText="1"/>
    </xf>
    <xf numFmtId="49" fontId="10" fillId="3" borderId="13" xfId="6" applyNumberFormat="1" applyFont="1" applyFill="1" applyBorder="1" applyAlignment="1">
      <alignment horizontal="center" vertical="top" wrapText="1"/>
    </xf>
    <xf numFmtId="49" fontId="11" fillId="3" borderId="13" xfId="6" applyNumberFormat="1" applyFont="1" applyFill="1" applyBorder="1" applyAlignment="1">
      <alignment horizontal="center" vertical="top"/>
    </xf>
    <xf numFmtId="49" fontId="11" fillId="3" borderId="13" xfId="6" applyNumberFormat="1" applyFont="1" applyFill="1" applyBorder="1" applyAlignment="1">
      <alignment horizontal="center" vertical="top" wrapText="1"/>
    </xf>
    <xf numFmtId="0" fontId="10" fillId="0" borderId="0" xfId="6" applyFont="1" applyAlignment="1">
      <alignment vertical="center"/>
    </xf>
    <xf numFmtId="0" fontId="5" fillId="0" borderId="0" xfId="6" applyFont="1" applyAlignment="1">
      <alignment vertical="center"/>
    </xf>
    <xf numFmtId="0" fontId="5" fillId="4" borderId="0" xfId="13" applyFill="1" applyAlignment="1"/>
    <xf numFmtId="0" fontId="5" fillId="4" borderId="0" xfId="13" applyFill="1"/>
    <xf numFmtId="0" fontId="5" fillId="4" borderId="0" xfId="13" applyFont="1" applyFill="1"/>
    <xf numFmtId="0" fontId="17" fillId="4" borderId="0" xfId="0" applyFont="1" applyFill="1" applyAlignment="1">
      <alignment vertical="center"/>
    </xf>
    <xf numFmtId="0" fontId="0" fillId="4" borderId="0" xfId="0" applyFill="1"/>
    <xf numFmtId="0" fontId="4" fillId="4" borderId="0" xfId="0" applyFont="1" applyFill="1" applyAlignment="1">
      <alignment vertical="center"/>
    </xf>
    <xf numFmtId="165" fontId="5" fillId="4" borderId="8" xfId="0" applyNumberFormat="1" applyFont="1" applyFill="1" applyBorder="1" applyAlignment="1">
      <alignment vertical="center"/>
    </xf>
    <xf numFmtId="165" fontId="6" fillId="4" borderId="8" xfId="0" applyNumberFormat="1" applyFont="1" applyFill="1" applyBorder="1" applyAlignment="1">
      <alignment vertical="center"/>
    </xf>
    <xf numFmtId="0" fontId="3" fillId="0" borderId="0" xfId="0" applyFont="1" applyBorder="1" applyAlignment="1">
      <alignment horizontal="center" vertical="center"/>
    </xf>
    <xf numFmtId="49" fontId="3" fillId="0" borderId="0" xfId="0" applyNumberFormat="1" applyFont="1" applyAlignment="1">
      <alignment horizontal="right"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49" fontId="10" fillId="3" borderId="13" xfId="0" applyNumberFormat="1" applyFont="1" applyFill="1" applyBorder="1" applyAlignment="1">
      <alignment horizontal="center" vertical="top" wrapText="1"/>
    </xf>
    <xf numFmtId="49" fontId="6" fillId="3" borderId="7" xfId="0" applyNumberFormat="1" applyFont="1" applyFill="1" applyBorder="1" applyAlignment="1">
      <alignment horizontal="center"/>
    </xf>
    <xf numFmtId="49" fontId="35" fillId="3" borderId="13" xfId="0" applyNumberFormat="1" applyFont="1" applyFill="1" applyBorder="1" applyAlignment="1">
      <alignment horizontal="center" vertical="top"/>
    </xf>
    <xf numFmtId="0" fontId="3" fillId="0" borderId="0" xfId="6" applyFont="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11" fillId="3" borderId="12" xfId="6" applyNumberFormat="1" applyFont="1" applyFill="1" applyBorder="1" applyAlignment="1">
      <alignment horizontal="center" vertical="top" wrapText="1"/>
    </xf>
    <xf numFmtId="49" fontId="6" fillId="3" borderId="8" xfId="6" applyNumberFormat="1" applyFont="1" applyFill="1" applyBorder="1" applyAlignment="1">
      <alignment horizontal="center" wrapText="1"/>
    </xf>
    <xf numFmtId="1" fontId="6" fillId="4" borderId="9" xfId="8" applyNumberFormat="1" applyFont="1" applyFill="1" applyBorder="1" applyAlignment="1">
      <alignment horizontal="right" vertical="center" wrapText="1" readingOrder="1"/>
    </xf>
    <xf numFmtId="0" fontId="35" fillId="4" borderId="1" xfId="8" applyFont="1" applyFill="1" applyBorder="1" applyAlignment="1">
      <alignment horizontal="center" vertical="center" wrapText="1"/>
    </xf>
    <xf numFmtId="165" fontId="6" fillId="2" borderId="2" xfId="0" applyNumberFormat="1" applyFont="1" applyFill="1" applyBorder="1" applyAlignment="1">
      <alignment vertical="center"/>
    </xf>
    <xf numFmtId="0" fontId="6" fillId="3" borderId="1"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41" fillId="4" borderId="2" xfId="8" applyFont="1" applyFill="1" applyBorder="1" applyAlignment="1">
      <alignment vertical="center" wrapText="1"/>
    </xf>
    <xf numFmtId="0" fontId="6" fillId="2" borderId="2" xfId="13" applyFont="1" applyFill="1" applyBorder="1" applyAlignment="1">
      <alignment horizontal="center" vertical="center" readingOrder="1"/>
    </xf>
    <xf numFmtId="0" fontId="6" fillId="3" borderId="1" xfId="13" applyFont="1" applyFill="1" applyBorder="1" applyAlignment="1">
      <alignment horizontal="center" vertical="center" readingOrder="1"/>
    </xf>
    <xf numFmtId="0" fontId="6" fillId="2" borderId="1" xfId="13" applyFont="1" applyFill="1" applyBorder="1" applyAlignment="1">
      <alignment horizontal="center" vertical="center" readingOrder="1"/>
    </xf>
    <xf numFmtId="0" fontId="6" fillId="2" borderId="3" xfId="13" applyFont="1" applyFill="1" applyBorder="1" applyAlignment="1">
      <alignment horizontal="center" vertical="center" readingOrder="1"/>
    </xf>
    <xf numFmtId="0" fontId="6" fillId="2" borderId="6" xfId="13" applyFont="1" applyFill="1" applyBorder="1" applyAlignment="1">
      <alignment horizontal="center" vertical="center" wrapText="1" readingOrder="1"/>
    </xf>
    <xf numFmtId="0" fontId="4" fillId="0" borderId="0" xfId="0" applyFont="1" applyFill="1" applyAlignment="1">
      <alignment vertical="center"/>
    </xf>
    <xf numFmtId="49" fontId="10" fillId="3" borderId="13" xfId="0" applyNumberFormat="1" applyFont="1" applyFill="1" applyBorder="1" applyAlignment="1">
      <alignment horizontal="center" vertical="top" wrapText="1"/>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49" fontId="6" fillId="3" borderId="7" xfId="0" applyNumberFormat="1" applyFont="1" applyFill="1" applyBorder="1" applyAlignment="1">
      <alignment horizontal="center"/>
    </xf>
    <xf numFmtId="49" fontId="35" fillId="3" borderId="13" xfId="0" applyNumberFormat="1" applyFont="1" applyFill="1" applyBorder="1" applyAlignment="1">
      <alignment horizontal="center" vertical="top"/>
    </xf>
    <xf numFmtId="165" fontId="6" fillId="3" borderId="14" xfId="0" applyNumberFormat="1" applyFont="1" applyFill="1" applyBorder="1" applyAlignment="1">
      <alignment horizontal="right" vertical="center"/>
    </xf>
    <xf numFmtId="0" fontId="3" fillId="0" borderId="0" xfId="0" applyFont="1" applyAlignment="1">
      <alignment horizontal="center" vertical="center"/>
    </xf>
    <xf numFmtId="0" fontId="23" fillId="0" borderId="0" xfId="8" applyFont="1" applyAlignment="1">
      <alignment vertical="center" wrapText="1"/>
    </xf>
    <xf numFmtId="1" fontId="6" fillId="4" borderId="7" xfId="8" applyNumberFormat="1" applyFont="1" applyFill="1" applyBorder="1" applyAlignment="1">
      <alignment horizontal="right" vertical="center" wrapText="1" readingOrder="1"/>
    </xf>
    <xf numFmtId="49" fontId="6" fillId="3" borderId="9" xfId="0" applyNumberFormat="1" applyFont="1" applyFill="1" applyBorder="1" applyAlignment="1">
      <alignment horizontal="center" wrapText="1"/>
    </xf>
    <xf numFmtId="0" fontId="35" fillId="0" borderId="1" xfId="8" applyFont="1" applyFill="1" applyBorder="1" applyAlignment="1">
      <alignment horizontal="center" vertical="center" wrapText="1"/>
    </xf>
    <xf numFmtId="165" fontId="3" fillId="0" borderId="0" xfId="0" applyNumberFormat="1" applyFont="1" applyAlignment="1">
      <alignment vertical="center"/>
    </xf>
    <xf numFmtId="165" fontId="6" fillId="0" borderId="8" xfId="0" applyNumberFormat="1" applyFont="1" applyFill="1" applyBorder="1" applyAlignment="1">
      <alignment vertical="center"/>
    </xf>
    <xf numFmtId="165" fontId="5" fillId="0" borderId="8" xfId="0" applyNumberFormat="1" applyFont="1" applyFill="1" applyBorder="1" applyAlignment="1">
      <alignment vertical="center"/>
    </xf>
    <xf numFmtId="165" fontId="5" fillId="3" borderId="0" xfId="0" applyNumberFormat="1" applyFont="1" applyFill="1" applyBorder="1" applyAlignment="1">
      <alignment vertical="center"/>
    </xf>
    <xf numFmtId="165" fontId="6" fillId="4" borderId="0" xfId="0" applyNumberFormat="1" applyFont="1" applyFill="1" applyBorder="1" applyAlignment="1">
      <alignment vertical="center"/>
    </xf>
    <xf numFmtId="165" fontId="5" fillId="4" borderId="0" xfId="0" applyNumberFormat="1" applyFont="1" applyFill="1" applyBorder="1" applyAlignment="1">
      <alignment vertical="center"/>
    </xf>
    <xf numFmtId="0" fontId="4" fillId="7" borderId="0" xfId="0" applyFont="1" applyFill="1" applyAlignment="1">
      <alignment vertical="center"/>
    </xf>
    <xf numFmtId="164" fontId="0" fillId="0" borderId="0" xfId="57" applyFont="1"/>
    <xf numFmtId="166" fontId="0" fillId="0" borderId="0" xfId="0" applyNumberFormat="1"/>
    <xf numFmtId="0" fontId="45" fillId="0" borderId="0" xfId="8" applyFont="1" applyAlignment="1">
      <alignment horizontal="right" vertical="top" wrapText="1" readingOrder="2"/>
    </xf>
    <xf numFmtId="0" fontId="16" fillId="0" borderId="0" xfId="6" applyFont="1" applyAlignment="1">
      <alignment horizontal="center" vertical="center" wrapText="1" readingOrder="1"/>
    </xf>
    <xf numFmtId="0" fontId="96" fillId="0" borderId="0" xfId="0" applyFont="1"/>
    <xf numFmtId="0" fontId="96" fillId="0" borderId="0" xfId="0" applyFont="1" applyAlignment="1">
      <alignment vertical="center"/>
    </xf>
    <xf numFmtId="0" fontId="10" fillId="0" borderId="0" xfId="0" applyFont="1" applyAlignment="1">
      <alignment horizontal="right"/>
    </xf>
    <xf numFmtId="0" fontId="16" fillId="0" borderId="0" xfId="6" applyFont="1" applyAlignment="1">
      <alignment vertical="center" wrapText="1" readingOrder="1"/>
    </xf>
    <xf numFmtId="0" fontId="23" fillId="0" borderId="0" xfId="6" applyFont="1" applyAlignment="1">
      <alignment vertical="center" wrapText="1" readingOrder="1"/>
    </xf>
    <xf numFmtId="0" fontId="17" fillId="0" borderId="0" xfId="6" applyFont="1" applyAlignment="1">
      <alignment vertical="center" wrapText="1"/>
    </xf>
    <xf numFmtId="0" fontId="44" fillId="0" borderId="0" xfId="6" applyFont="1" applyAlignment="1">
      <alignment vertical="center" wrapText="1"/>
    </xf>
    <xf numFmtId="0" fontId="19" fillId="0" borderId="0" xfId="6" applyFont="1" applyAlignment="1">
      <alignment horizontal="center" vertical="center" wrapText="1"/>
    </xf>
    <xf numFmtId="0" fontId="69" fillId="0" borderId="0" xfId="6" applyFont="1" applyAlignment="1">
      <alignment vertical="center" wrapText="1"/>
    </xf>
    <xf numFmtId="0" fontId="68" fillId="5" borderId="0" xfId="6" applyFont="1" applyFill="1" applyAlignment="1">
      <alignment vertical="center" wrapText="1"/>
    </xf>
    <xf numFmtId="0" fontId="8" fillId="0" borderId="0" xfId="6" applyFont="1" applyAlignment="1">
      <alignment vertical="center" wrapText="1"/>
    </xf>
    <xf numFmtId="0" fontId="70" fillId="0" borderId="0" xfId="6" applyFont="1" applyAlignment="1">
      <alignment vertical="center" wrapText="1"/>
    </xf>
    <xf numFmtId="0" fontId="5" fillId="0" borderId="0" xfId="6" applyFont="1" applyAlignment="1">
      <alignment vertical="center" wrapText="1"/>
    </xf>
    <xf numFmtId="0" fontId="59" fillId="0" borderId="0" xfId="6" applyFont="1" applyAlignment="1">
      <alignment vertical="center" wrapText="1"/>
    </xf>
    <xf numFmtId="0" fontId="42" fillId="3" borderId="5" xfId="13" applyFont="1" applyFill="1" applyBorder="1" applyAlignment="1">
      <alignment horizontal="center" vertical="center" wrapText="1" readingOrder="2"/>
    </xf>
    <xf numFmtId="0" fontId="41" fillId="3" borderId="5" xfId="13" applyFont="1" applyFill="1" applyBorder="1" applyAlignment="1">
      <alignment horizontal="center" vertical="center" wrapText="1" readingOrder="1"/>
    </xf>
    <xf numFmtId="0" fontId="41" fillId="3" borderId="5" xfId="13" applyFont="1" applyFill="1" applyBorder="1" applyAlignment="1">
      <alignment horizontal="center" vertical="center" wrapText="1" readingOrder="2"/>
    </xf>
    <xf numFmtId="49" fontId="6" fillId="3" borderId="6" xfId="13" applyNumberFormat="1" applyFont="1" applyFill="1" applyBorder="1" applyAlignment="1">
      <alignment horizontal="center" vertical="center"/>
    </xf>
    <xf numFmtId="0" fontId="6" fillId="3" borderId="6" xfId="13" applyFont="1" applyFill="1" applyBorder="1" applyAlignment="1">
      <alignment horizontal="center" vertical="center" readingOrder="1"/>
    </xf>
    <xf numFmtId="49" fontId="3" fillId="3" borderId="6" xfId="13" applyNumberFormat="1" applyFont="1" applyFill="1" applyBorder="1" applyAlignment="1">
      <alignment horizontal="center" vertical="top" readingOrder="2"/>
    </xf>
    <xf numFmtId="49" fontId="18" fillId="0" borderId="0" xfId="8" applyNumberFormat="1" applyFont="1" applyAlignment="1">
      <alignment horizontal="right" vertical="top" wrapText="1" readingOrder="2"/>
    </xf>
    <xf numFmtId="0" fontId="17" fillId="0" borderId="0" xfId="8" applyFont="1" applyAlignment="1">
      <alignment horizontal="left" vertical="top" wrapText="1" readingOrder="1"/>
    </xf>
    <xf numFmtId="0" fontId="17" fillId="0" borderId="0" xfId="8" applyFont="1" applyAlignment="1">
      <alignment horizontal="right" vertical="center" wrapText="1"/>
    </xf>
    <xf numFmtId="0" fontId="17" fillId="0" borderId="0" xfId="8" applyFont="1" applyAlignment="1">
      <alignment horizontal="distributed" vertical="top" wrapText="1"/>
    </xf>
    <xf numFmtId="0" fontId="23" fillId="0" borderId="0" xfId="8" applyFont="1" applyAlignment="1">
      <alignment horizontal="left" vertical="top" wrapText="1" indent="2"/>
    </xf>
    <xf numFmtId="0" fontId="23" fillId="0" borderId="0" xfId="8" applyFont="1" applyAlignment="1">
      <alignment vertical="top" wrapText="1"/>
    </xf>
    <xf numFmtId="0" fontId="35" fillId="3" borderId="9" xfId="8" applyFont="1" applyFill="1" applyBorder="1" applyAlignment="1">
      <alignment horizontal="center" vertical="center" wrapText="1"/>
    </xf>
    <xf numFmtId="0" fontId="35" fillId="3" borderId="13" xfId="8" applyFont="1" applyFill="1" applyBorder="1" applyAlignment="1">
      <alignment horizontal="center" vertical="center" wrapText="1"/>
    </xf>
    <xf numFmtId="0" fontId="38" fillId="3" borderId="4" xfId="8" applyFont="1" applyFill="1" applyBorder="1" applyAlignment="1">
      <alignment horizontal="left" vertical="center" wrapText="1"/>
    </xf>
    <xf numFmtId="0" fontId="23" fillId="2" borderId="0" xfId="8" applyFont="1" applyFill="1" applyAlignment="1">
      <alignment vertical="center" wrapText="1"/>
    </xf>
    <xf numFmtId="1" fontId="6" fillId="2" borderId="9" xfId="8" applyNumberFormat="1" applyFont="1" applyFill="1" applyBorder="1" applyAlignment="1">
      <alignment horizontal="right" vertical="center" wrapText="1" readingOrder="1"/>
    </xf>
    <xf numFmtId="0" fontId="17" fillId="2" borderId="0" xfId="8" applyFont="1" applyFill="1" applyAlignment="1">
      <alignment vertical="center" wrapText="1"/>
    </xf>
    <xf numFmtId="0" fontId="6" fillId="4" borderId="7" xfId="8" applyFont="1" applyFill="1" applyBorder="1" applyAlignment="1">
      <alignment horizontal="center" vertical="center" wrapText="1"/>
    </xf>
    <xf numFmtId="49" fontId="35" fillId="3" borderId="9" xfId="8" applyNumberFormat="1" applyFont="1" applyFill="1" applyBorder="1" applyAlignment="1">
      <alignment horizontal="center" vertical="center" wrapText="1"/>
    </xf>
    <xf numFmtId="49" fontId="10" fillId="0" borderId="9" xfId="8" applyNumberFormat="1" applyFont="1" applyFill="1" applyBorder="1" applyAlignment="1">
      <alignment horizontal="right" vertical="center" wrapText="1"/>
    </xf>
    <xf numFmtId="49" fontId="10" fillId="3" borderId="9" xfId="8" applyNumberFormat="1" applyFont="1" applyFill="1" applyBorder="1" applyAlignment="1">
      <alignment horizontal="right" vertical="center" wrapText="1"/>
    </xf>
    <xf numFmtId="49" fontId="35" fillId="0" borderId="9" xfId="8" applyNumberFormat="1" applyFont="1" applyFill="1" applyBorder="1" applyAlignment="1">
      <alignment horizontal="center" vertical="center" wrapText="1"/>
    </xf>
    <xf numFmtId="0" fontId="6" fillId="4" borderId="9" xfId="8" applyFont="1" applyFill="1" applyBorder="1" applyAlignment="1">
      <alignment horizontal="center" vertical="center" wrapText="1"/>
    </xf>
    <xf numFmtId="49" fontId="35" fillId="3" borderId="13" xfId="8" applyNumberFormat="1" applyFont="1" applyFill="1" applyBorder="1" applyAlignment="1">
      <alignment horizontal="center" vertical="center" wrapText="1"/>
    </xf>
    <xf numFmtId="0" fontId="10" fillId="4" borderId="1" xfId="8" applyFont="1" applyFill="1" applyBorder="1" applyAlignment="1">
      <alignment horizontal="right" vertical="center" wrapText="1"/>
    </xf>
    <xf numFmtId="0" fontId="10" fillId="3" borderId="1" xfId="8" applyFont="1" applyFill="1" applyBorder="1" applyAlignment="1">
      <alignment horizontal="right" vertical="center" wrapText="1"/>
    </xf>
    <xf numFmtId="0" fontId="3" fillId="4" borderId="0" xfId="0" applyFont="1" applyFill="1" applyAlignment="1">
      <alignment vertical="center"/>
    </xf>
    <xf numFmtId="0" fontId="3" fillId="2" borderId="0" xfId="0" applyFont="1" applyFill="1" applyAlignment="1">
      <alignment vertical="center"/>
    </xf>
    <xf numFmtId="0" fontId="10" fillId="3" borderId="4" xfId="8" applyFont="1" applyFill="1" applyBorder="1" applyAlignment="1">
      <alignment horizontal="right" vertical="center" wrapText="1"/>
    </xf>
    <xf numFmtId="49" fontId="9" fillId="3" borderId="7" xfId="0" applyNumberFormat="1" applyFont="1" applyFill="1" applyBorder="1" applyAlignment="1">
      <alignment horizontal="center"/>
    </xf>
    <xf numFmtId="49" fontId="9" fillId="3" borderId="7" xfId="0" applyNumberFormat="1" applyFont="1" applyFill="1" applyBorder="1" applyAlignment="1">
      <alignment horizontal="center" wrapText="1"/>
    </xf>
    <xf numFmtId="0" fontId="10" fillId="3" borderId="0" xfId="8" applyFont="1" applyFill="1" applyBorder="1" applyAlignment="1">
      <alignment horizontal="right" vertical="center" wrapText="1"/>
    </xf>
    <xf numFmtId="0" fontId="38" fillId="3" borderId="0" xfId="8" applyFont="1" applyFill="1" applyBorder="1" applyAlignment="1">
      <alignment horizontal="left" vertical="center" wrapText="1"/>
    </xf>
    <xf numFmtId="0" fontId="6" fillId="2" borderId="0" xfId="0" applyFont="1" applyFill="1" applyAlignment="1">
      <alignment vertical="center"/>
    </xf>
    <xf numFmtId="0" fontId="3" fillId="0" borderId="0" xfId="0" applyFont="1" applyFill="1" applyAlignment="1">
      <alignment vertical="center"/>
    </xf>
    <xf numFmtId="0" fontId="41" fillId="4" borderId="7" xfId="8" applyFont="1" applyFill="1" applyBorder="1" applyAlignment="1">
      <alignment vertical="center" wrapText="1"/>
    </xf>
    <xf numFmtId="165" fontId="6" fillId="4" borderId="11" xfId="0" applyNumberFormat="1" applyFont="1" applyFill="1" applyBorder="1" applyAlignment="1">
      <alignment vertical="center"/>
    </xf>
    <xf numFmtId="0" fontId="42" fillId="3" borderId="9" xfId="8" applyFont="1" applyFill="1" applyBorder="1" applyAlignment="1">
      <alignment horizontal="left" vertical="center" wrapText="1"/>
    </xf>
    <xf numFmtId="165" fontId="6" fillId="3" borderId="9" xfId="0" applyNumberFormat="1" applyFont="1" applyFill="1" applyBorder="1" applyAlignment="1">
      <alignment vertical="center"/>
    </xf>
    <xf numFmtId="0" fontId="10" fillId="4" borderId="9" xfId="8" applyFont="1" applyFill="1" applyBorder="1" applyAlignment="1">
      <alignment horizontal="right" vertical="center" wrapText="1"/>
    </xf>
    <xf numFmtId="0" fontId="38" fillId="4" borderId="9" xfId="8" applyFont="1" applyFill="1" applyBorder="1" applyAlignment="1">
      <alignment horizontal="left" vertical="center" wrapText="1"/>
    </xf>
    <xf numFmtId="165" fontId="5" fillId="4" borderId="9" xfId="0" applyNumberFormat="1" applyFont="1" applyFill="1" applyBorder="1" applyAlignment="1">
      <alignment vertical="center"/>
    </xf>
    <xf numFmtId="0" fontId="10" fillId="3" borderId="9" xfId="8" applyFont="1" applyFill="1" applyBorder="1" applyAlignment="1">
      <alignment horizontal="right" vertical="center" wrapText="1"/>
    </xf>
    <xf numFmtId="0" fontId="38" fillId="3" borderId="9" xfId="8" applyFont="1" applyFill="1" applyBorder="1" applyAlignment="1">
      <alignment horizontal="left" vertical="center" wrapText="1"/>
    </xf>
    <xf numFmtId="165" fontId="5" fillId="3" borderId="9" xfId="0" applyNumberFormat="1" applyFont="1" applyFill="1" applyBorder="1" applyAlignment="1">
      <alignment vertical="center"/>
    </xf>
    <xf numFmtId="0" fontId="35" fillId="4" borderId="9" xfId="8" applyFont="1" applyFill="1" applyBorder="1" applyAlignment="1">
      <alignment horizontal="center" vertical="center" wrapText="1"/>
    </xf>
    <xf numFmtId="0" fontId="42" fillId="4" borderId="9" xfId="8" applyFont="1" applyFill="1" applyBorder="1" applyAlignment="1">
      <alignment horizontal="left" vertical="center" wrapText="1"/>
    </xf>
    <xf numFmtId="165" fontId="6" fillId="4" borderId="9" xfId="0" applyNumberFormat="1" applyFont="1" applyFill="1" applyBorder="1" applyAlignment="1">
      <alignment vertical="center"/>
    </xf>
    <xf numFmtId="0" fontId="41" fillId="4" borderId="9" xfId="8" applyFont="1" applyFill="1" applyBorder="1" applyAlignment="1">
      <alignment vertical="center" wrapText="1"/>
    </xf>
    <xf numFmtId="0" fontId="10" fillId="0" borderId="9" xfId="8" applyFont="1" applyFill="1" applyBorder="1" applyAlignment="1">
      <alignment horizontal="right" vertical="center" wrapText="1"/>
    </xf>
    <xf numFmtId="0" fontId="38" fillId="0" borderId="9" xfId="8" applyFont="1" applyFill="1" applyBorder="1" applyAlignment="1">
      <alignment horizontal="left" vertical="center" wrapText="1"/>
    </xf>
    <xf numFmtId="165" fontId="5" fillId="0" borderId="9" xfId="0" applyNumberFormat="1" applyFont="1" applyFill="1" applyBorder="1" applyAlignment="1">
      <alignment vertical="center"/>
    </xf>
    <xf numFmtId="0" fontId="35" fillId="0" borderId="9" xfId="8" applyFont="1" applyFill="1" applyBorder="1" applyAlignment="1">
      <alignment horizontal="center" vertical="center" wrapText="1"/>
    </xf>
    <xf numFmtId="0" fontId="42" fillId="0" borderId="9" xfId="8" applyFont="1" applyFill="1" applyBorder="1" applyAlignment="1">
      <alignment horizontal="left" vertical="center" wrapText="1"/>
    </xf>
    <xf numFmtId="165" fontId="6" fillId="0" borderId="9" xfId="0" applyNumberFormat="1" applyFont="1" applyFill="1" applyBorder="1" applyAlignment="1">
      <alignment vertical="center"/>
    </xf>
    <xf numFmtId="0" fontId="10" fillId="3" borderId="13" xfId="8" applyFont="1" applyFill="1" applyBorder="1" applyAlignment="1">
      <alignment horizontal="right" vertical="center" wrapText="1"/>
    </xf>
    <xf numFmtId="0" fontId="38" fillId="3" borderId="13" xfId="8" applyFont="1" applyFill="1" applyBorder="1" applyAlignment="1">
      <alignment horizontal="left" vertical="center" wrapText="1"/>
    </xf>
    <xf numFmtId="165" fontId="5" fillId="3" borderId="13" xfId="0" applyNumberFormat="1" applyFont="1" applyFill="1" applyBorder="1" applyAlignment="1">
      <alignment vertical="center"/>
    </xf>
    <xf numFmtId="0" fontId="42" fillId="3" borderId="13" xfId="8" applyFont="1" applyFill="1" applyBorder="1" applyAlignment="1">
      <alignment horizontal="left" vertical="center" wrapText="1"/>
    </xf>
    <xf numFmtId="165" fontId="6" fillId="3" borderId="13" xfId="0" applyNumberFormat="1" applyFont="1" applyFill="1" applyBorder="1" applyAlignment="1">
      <alignment vertical="center"/>
    </xf>
    <xf numFmtId="165" fontId="6" fillId="3" borderId="12" xfId="0" applyNumberFormat="1" applyFont="1" applyFill="1" applyBorder="1" applyAlignment="1">
      <alignment vertical="center"/>
    </xf>
    <xf numFmtId="0" fontId="10" fillId="4" borderId="7" xfId="8" applyFont="1" applyFill="1" applyBorder="1" applyAlignment="1">
      <alignment horizontal="right" vertical="center" wrapText="1"/>
    </xf>
    <xf numFmtId="0" fontId="38" fillId="4" borderId="7" xfId="8" applyFont="1" applyFill="1" applyBorder="1" applyAlignment="1">
      <alignment horizontal="left" vertical="center" wrapText="1"/>
    </xf>
    <xf numFmtId="0" fontId="95" fillId="3" borderId="23" xfId="8" applyFont="1" applyFill="1" applyBorder="1" applyAlignment="1">
      <alignment horizontal="right" vertical="center" wrapText="1"/>
    </xf>
    <xf numFmtId="0" fontId="95" fillId="3" borderId="25" xfId="8" applyFont="1" applyFill="1" applyBorder="1" applyAlignment="1">
      <alignment horizontal="right" vertical="center" wrapText="1"/>
    </xf>
    <xf numFmtId="0" fontId="35" fillId="3" borderId="9" xfId="8" applyFont="1" applyFill="1" applyBorder="1" applyAlignment="1">
      <alignment horizontal="center" vertical="center" wrapText="1"/>
    </xf>
    <xf numFmtId="0" fontId="97" fillId="3" borderId="16" xfId="8" applyFont="1" applyFill="1" applyBorder="1" applyAlignment="1">
      <alignment horizontal="right" vertical="center" wrapText="1" indent="1"/>
    </xf>
    <xf numFmtId="0" fontId="97" fillId="3" borderId="17" xfId="8" applyFont="1" applyFill="1" applyBorder="1" applyAlignment="1">
      <alignment horizontal="right" vertical="center" wrapText="1" indent="1"/>
    </xf>
    <xf numFmtId="49" fontId="6" fillId="0" borderId="9" xfId="8" applyNumberFormat="1" applyFont="1" applyFill="1" applyBorder="1" applyAlignment="1">
      <alignment horizontal="center" vertical="center" wrapText="1"/>
    </xf>
    <xf numFmtId="49" fontId="35" fillId="0" borderId="42" xfId="8" applyNumberFormat="1" applyFont="1" applyFill="1" applyBorder="1" applyAlignment="1">
      <alignment vertical="center" wrapText="1"/>
    </xf>
    <xf numFmtId="1" fontId="6" fillId="7" borderId="5" xfId="8" applyNumberFormat="1" applyFont="1" applyFill="1" applyBorder="1" applyAlignment="1">
      <alignment horizontal="right" vertical="center" wrapText="1" readingOrder="1"/>
    </xf>
    <xf numFmtId="0" fontId="6" fillId="0" borderId="9" xfId="8" applyFont="1" applyFill="1" applyBorder="1" applyAlignment="1">
      <alignment horizontal="center" vertical="center" wrapText="1"/>
    </xf>
    <xf numFmtId="0" fontId="38" fillId="0" borderId="13" xfId="8" applyFont="1" applyFill="1" applyBorder="1" applyAlignment="1">
      <alignment horizontal="right" vertical="center" wrapText="1"/>
    </xf>
    <xf numFmtId="49" fontId="10" fillId="7" borderId="9" xfId="8" applyNumberFormat="1" applyFont="1" applyFill="1" applyBorder="1" applyAlignment="1">
      <alignment horizontal="right" vertical="center" wrapText="1"/>
    </xf>
    <xf numFmtId="0" fontId="10" fillId="0" borderId="1" xfId="8" applyFont="1" applyFill="1" applyBorder="1" applyAlignment="1">
      <alignment horizontal="right" vertical="center" wrapText="1"/>
    </xf>
    <xf numFmtId="0" fontId="38" fillId="0" borderId="1" xfId="8" applyFont="1" applyFill="1" applyBorder="1" applyAlignment="1">
      <alignment horizontal="right" vertical="center" wrapText="1"/>
    </xf>
    <xf numFmtId="0" fontId="38" fillId="0" borderId="4" xfId="8" applyFont="1" applyFill="1" applyBorder="1" applyAlignment="1">
      <alignment horizontal="right" vertical="center" wrapText="1"/>
    </xf>
    <xf numFmtId="0" fontId="41" fillId="0" borderId="9" xfId="8" applyFont="1" applyFill="1" applyBorder="1" applyAlignment="1">
      <alignment horizontal="left" vertical="center" wrapText="1"/>
    </xf>
    <xf numFmtId="0" fontId="10" fillId="0" borderId="4" xfId="8" applyFont="1" applyFill="1" applyBorder="1" applyAlignment="1">
      <alignment horizontal="right" vertical="center" wrapText="1"/>
    </xf>
    <xf numFmtId="0" fontId="38" fillId="0" borderId="4" xfId="8" applyFont="1" applyFill="1" applyBorder="1" applyAlignment="1">
      <alignment horizontal="left" vertical="center" wrapText="1"/>
    </xf>
    <xf numFmtId="0" fontId="10" fillId="0" borderId="13" xfId="8" applyFont="1" applyFill="1" applyBorder="1" applyAlignment="1">
      <alignment horizontal="right" vertical="center" wrapText="1"/>
    </xf>
    <xf numFmtId="0" fontId="38" fillId="0" borderId="13" xfId="8" applyFont="1" applyFill="1" applyBorder="1" applyAlignment="1">
      <alignment horizontal="left" vertical="center" wrapText="1"/>
    </xf>
    <xf numFmtId="165" fontId="5" fillId="0" borderId="13" xfId="0" applyNumberFormat="1" applyFont="1" applyFill="1" applyBorder="1" applyAlignment="1">
      <alignment vertical="center"/>
    </xf>
    <xf numFmtId="165" fontId="5" fillId="0" borderId="12" xfId="0" applyNumberFormat="1" applyFont="1" applyFill="1" applyBorder="1" applyAlignment="1">
      <alignment vertical="center"/>
    </xf>
    <xf numFmtId="0" fontId="10" fillId="0" borderId="0" xfId="8" applyFont="1" applyFill="1" applyBorder="1" applyAlignment="1">
      <alignment horizontal="right" vertical="center" wrapText="1"/>
    </xf>
    <xf numFmtId="0" fontId="38" fillId="0" borderId="0" xfId="8" applyFont="1" applyFill="1" applyBorder="1" applyAlignment="1">
      <alignment horizontal="left" vertical="center" wrapText="1"/>
    </xf>
    <xf numFmtId="0" fontId="10" fillId="0" borderId="0" xfId="0" applyFont="1" applyFill="1" applyAlignment="1">
      <alignment vertical="center"/>
    </xf>
    <xf numFmtId="0" fontId="5" fillId="0" borderId="0" xfId="0" applyFont="1" applyFill="1" applyAlignment="1">
      <alignment vertical="center"/>
    </xf>
    <xf numFmtId="0" fontId="35" fillId="3" borderId="0" xfId="8" applyFont="1" applyFill="1" applyBorder="1" applyAlignment="1">
      <alignment horizontal="center" vertical="center" wrapText="1"/>
    </xf>
    <xf numFmtId="0" fontId="42" fillId="3" borderId="0" xfId="8" applyFont="1" applyFill="1" applyBorder="1" applyAlignment="1">
      <alignment horizontal="left" vertical="center" wrapText="1"/>
    </xf>
    <xf numFmtId="165" fontId="6" fillId="3" borderId="0" xfId="0" applyNumberFormat="1" applyFont="1" applyFill="1" applyBorder="1" applyAlignment="1">
      <alignment vertical="center"/>
    </xf>
    <xf numFmtId="0" fontId="0" fillId="0" borderId="0" xfId="0" applyFill="1"/>
    <xf numFmtId="164" fontId="6" fillId="4" borderId="11" xfId="57" applyFont="1" applyFill="1" applyBorder="1" applyAlignment="1">
      <alignment vertical="center"/>
    </xf>
    <xf numFmtId="164" fontId="6" fillId="3" borderId="9" xfId="57" applyFont="1" applyFill="1" applyBorder="1" applyAlignment="1">
      <alignment vertical="center"/>
    </xf>
    <xf numFmtId="164" fontId="5" fillId="4" borderId="9" xfId="57" applyFont="1" applyFill="1" applyBorder="1" applyAlignment="1">
      <alignment vertical="center"/>
    </xf>
    <xf numFmtId="164" fontId="5" fillId="3" borderId="9" xfId="57" applyFont="1" applyFill="1" applyBorder="1" applyAlignment="1">
      <alignment vertical="center"/>
    </xf>
    <xf numFmtId="164" fontId="6" fillId="4" borderId="9" xfId="57" applyFont="1" applyFill="1" applyBorder="1" applyAlignment="1">
      <alignment vertical="center"/>
    </xf>
    <xf numFmtId="164" fontId="6" fillId="4" borderId="8" xfId="57" applyFont="1" applyFill="1" applyBorder="1" applyAlignment="1">
      <alignment vertical="center"/>
    </xf>
    <xf numFmtId="164" fontId="6" fillId="3" borderId="8" xfId="57" applyFont="1" applyFill="1" applyBorder="1" applyAlignment="1">
      <alignment vertical="center"/>
    </xf>
    <xf numFmtId="164" fontId="5" fillId="4" borderId="0" xfId="57" applyFont="1" applyFill="1" applyBorder="1" applyAlignment="1">
      <alignment vertical="center"/>
    </xf>
    <xf numFmtId="164" fontId="6" fillId="3" borderId="13" xfId="57" applyFont="1" applyFill="1" applyBorder="1" applyAlignment="1">
      <alignment vertical="center"/>
    </xf>
    <xf numFmtId="164" fontId="5" fillId="0" borderId="9" xfId="57" applyFont="1" applyFill="1" applyBorder="1" applyAlignment="1">
      <alignment vertical="center"/>
    </xf>
    <xf numFmtId="164" fontId="6" fillId="0" borderId="9" xfId="57" applyFont="1" applyFill="1" applyBorder="1" applyAlignment="1">
      <alignment vertical="center"/>
    </xf>
    <xf numFmtId="164" fontId="5" fillId="4" borderId="8" xfId="57" applyFont="1" applyFill="1" applyBorder="1" applyAlignment="1">
      <alignment vertical="center"/>
    </xf>
    <xf numFmtId="164" fontId="5" fillId="3" borderId="8" xfId="57" applyFont="1" applyFill="1" applyBorder="1" applyAlignment="1">
      <alignment vertical="center"/>
    </xf>
    <xf numFmtId="164" fontId="5" fillId="3" borderId="0" xfId="57" applyFont="1" applyFill="1" applyBorder="1" applyAlignment="1">
      <alignment vertical="center"/>
    </xf>
    <xf numFmtId="164" fontId="5" fillId="3" borderId="12" xfId="57" applyFont="1" applyFill="1" applyBorder="1" applyAlignment="1">
      <alignment vertical="center"/>
    </xf>
    <xf numFmtId="164" fontId="5" fillId="0" borderId="8" xfId="57" applyFont="1" applyFill="1" applyBorder="1" applyAlignment="1">
      <alignment vertical="center"/>
    </xf>
    <xf numFmtId="164" fontId="6" fillId="0" borderId="8" xfId="57" applyFont="1" applyFill="1" applyBorder="1" applyAlignment="1">
      <alignment vertical="center"/>
    </xf>
    <xf numFmtId="164" fontId="6" fillId="2" borderId="8" xfId="57" applyFont="1" applyFill="1" applyBorder="1" applyAlignment="1">
      <alignment vertical="center"/>
    </xf>
    <xf numFmtId="164" fontId="5" fillId="2" borderId="8" xfId="57" applyFont="1" applyFill="1" applyBorder="1" applyAlignment="1">
      <alignment vertical="center"/>
    </xf>
    <xf numFmtId="164" fontId="6" fillId="3" borderId="14" xfId="57" applyFont="1" applyFill="1" applyBorder="1" applyAlignment="1">
      <alignment horizontal="right" vertical="center"/>
    </xf>
    <xf numFmtId="0" fontId="55" fillId="0" borderId="0" xfId="8" applyFont="1" applyAlignment="1">
      <alignment horizontal="left" vertical="center" wrapText="1" indent="11" readingOrder="2"/>
    </xf>
    <xf numFmtId="0" fontId="57" fillId="0" borderId="0" xfId="8" applyFont="1" applyAlignment="1">
      <alignment horizontal="left" vertical="center" wrapText="1" readingOrder="2"/>
    </xf>
    <xf numFmtId="0" fontId="57" fillId="0" borderId="0" xfId="8" applyFont="1" applyAlignment="1">
      <alignment horizontal="left" vertical="center" readingOrder="2"/>
    </xf>
    <xf numFmtId="0" fontId="45" fillId="0" borderId="0" xfId="8" applyFont="1" applyAlignment="1">
      <alignment horizontal="right" vertical="top" wrapText="1" readingOrder="2"/>
    </xf>
    <xf numFmtId="0" fontId="98" fillId="0" borderId="0" xfId="0" applyFont="1" applyAlignment="1">
      <alignment horizontal="right" vertical="center"/>
    </xf>
    <xf numFmtId="0" fontId="17" fillId="0" borderId="0" xfId="8" applyFont="1" applyAlignment="1">
      <alignment horizontal="left" vertical="top" wrapText="1" readingOrder="1"/>
    </xf>
    <xf numFmtId="0" fontId="95" fillId="3" borderId="0" xfId="8" applyFont="1" applyFill="1" applyBorder="1" applyAlignment="1">
      <alignment horizontal="right" vertical="center" wrapText="1"/>
    </xf>
    <xf numFmtId="49" fontId="35" fillId="3" borderId="0" xfId="8" applyNumberFormat="1" applyFont="1" applyFill="1" applyBorder="1" applyAlignment="1">
      <alignment horizontal="center" vertical="center" wrapText="1"/>
    </xf>
    <xf numFmtId="49" fontId="10" fillId="0" borderId="0" xfId="8" applyNumberFormat="1" applyFont="1" applyFill="1" applyBorder="1" applyAlignment="1">
      <alignment horizontal="right" vertical="center" wrapText="1"/>
    </xf>
    <xf numFmtId="0" fontId="6" fillId="4" borderId="7" xfId="8" applyFont="1" applyFill="1" applyBorder="1" applyAlignment="1">
      <alignment horizontal="left" vertical="center" wrapText="1"/>
    </xf>
    <xf numFmtId="49" fontId="35" fillId="3" borderId="9" xfId="8" applyNumberFormat="1" applyFont="1" applyFill="1" applyBorder="1" applyAlignment="1">
      <alignment horizontal="left" vertical="center" wrapText="1"/>
    </xf>
    <xf numFmtId="49" fontId="10" fillId="0" borderId="9" xfId="8" applyNumberFormat="1" applyFont="1" applyFill="1" applyBorder="1" applyAlignment="1">
      <alignment horizontal="left" vertical="center" wrapText="1"/>
    </xf>
    <xf numFmtId="49" fontId="10" fillId="3" borderId="9" xfId="8" applyNumberFormat="1" applyFont="1" applyFill="1" applyBorder="1" applyAlignment="1">
      <alignment horizontal="left" vertical="center" wrapText="1"/>
    </xf>
    <xf numFmtId="49" fontId="35" fillId="0" borderId="9" xfId="8" applyNumberFormat="1" applyFont="1" applyFill="1" applyBorder="1" applyAlignment="1">
      <alignment horizontal="left" vertical="center" wrapText="1"/>
    </xf>
    <xf numFmtId="0" fontId="6" fillId="4" borderId="9" xfId="8" applyFont="1" applyFill="1" applyBorder="1" applyAlignment="1">
      <alignment horizontal="left" vertical="center" wrapText="1"/>
    </xf>
    <xf numFmtId="49" fontId="35" fillId="3" borderId="0" xfId="8" applyNumberFormat="1" applyFont="1" applyFill="1" applyBorder="1" applyAlignment="1">
      <alignment horizontal="left" vertical="center" wrapText="1"/>
    </xf>
    <xf numFmtId="49" fontId="10" fillId="0" borderId="0" xfId="8" applyNumberFormat="1" applyFont="1" applyFill="1" applyBorder="1" applyAlignment="1">
      <alignment horizontal="left" vertical="center" wrapText="1"/>
    </xf>
    <xf numFmtId="49" fontId="10" fillId="7" borderId="9" xfId="8" applyNumberFormat="1" applyFont="1" applyFill="1" applyBorder="1" applyAlignment="1">
      <alignment horizontal="left" vertical="center" wrapText="1"/>
    </xf>
    <xf numFmtId="0" fontId="23" fillId="0" borderId="0" xfId="8" applyFont="1" applyBorder="1" applyAlignment="1">
      <alignment vertical="center" wrapText="1"/>
    </xf>
    <xf numFmtId="1" fontId="6" fillId="3" borderId="0" xfId="8" applyNumberFormat="1" applyFont="1" applyFill="1" applyBorder="1" applyAlignment="1">
      <alignment horizontal="right" vertical="center" wrapText="1" readingOrder="1"/>
    </xf>
    <xf numFmtId="1" fontId="5" fillId="3" borderId="13" xfId="8" applyNumberFormat="1" applyFont="1" applyFill="1" applyBorder="1" applyAlignment="1">
      <alignment horizontal="right" vertical="center" wrapText="1" readingOrder="1"/>
    </xf>
    <xf numFmtId="49" fontId="6" fillId="0" borderId="9" xfId="8" applyNumberFormat="1" applyFont="1" applyFill="1" applyBorder="1" applyAlignment="1">
      <alignment horizontal="left" vertical="center" wrapText="1"/>
    </xf>
    <xf numFmtId="0" fontId="41" fillId="2" borderId="0" xfId="8" applyFont="1" applyFill="1" applyAlignment="1">
      <alignment vertical="center" wrapText="1"/>
    </xf>
    <xf numFmtId="1" fontId="6" fillId="2" borderId="13" xfId="8" applyNumberFormat="1" applyFont="1" applyFill="1" applyBorder="1" applyAlignment="1">
      <alignment horizontal="right" vertical="center" wrapText="1" readingOrder="1"/>
    </xf>
    <xf numFmtId="49" fontId="35" fillId="3" borderId="13" xfId="8" applyNumberFormat="1" applyFont="1" applyFill="1" applyBorder="1" applyAlignment="1">
      <alignment horizontal="left" vertical="center" wrapText="1"/>
    </xf>
    <xf numFmtId="0" fontId="6" fillId="4" borderId="2" xfId="8" applyFont="1" applyFill="1" applyBorder="1" applyAlignment="1">
      <alignment horizontal="left" vertical="center" wrapText="1"/>
    </xf>
    <xf numFmtId="0" fontId="35" fillId="3" borderId="1" xfId="8" applyFont="1" applyFill="1" applyBorder="1" applyAlignment="1">
      <alignment horizontal="left" vertical="center" wrapText="1"/>
    </xf>
    <xf numFmtId="0" fontId="10" fillId="4" borderId="1" xfId="8" applyFont="1" applyFill="1" applyBorder="1" applyAlignment="1">
      <alignment horizontal="left" vertical="center" wrapText="1"/>
    </xf>
    <xf numFmtId="0" fontId="6" fillId="3" borderId="1" xfId="8" applyFont="1" applyFill="1" applyBorder="1" applyAlignment="1">
      <alignment horizontal="left" vertical="center" wrapText="1"/>
    </xf>
    <xf numFmtId="0" fontId="35" fillId="4" borderId="1" xfId="8" applyFont="1" applyFill="1" applyBorder="1" applyAlignment="1">
      <alignment horizontal="left" vertical="center" wrapText="1"/>
    </xf>
    <xf numFmtId="0" fontId="10" fillId="3" borderId="1" xfId="8" applyFont="1" applyFill="1" applyBorder="1" applyAlignment="1">
      <alignment horizontal="left" vertical="center" wrapText="1"/>
    </xf>
    <xf numFmtId="0" fontId="35" fillId="0" borderId="1"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38" fillId="0" borderId="1" xfId="8" applyFont="1" applyFill="1" applyBorder="1" applyAlignment="1">
      <alignment horizontal="left" vertical="center" wrapText="1"/>
    </xf>
    <xf numFmtId="165" fontId="6" fillId="3" borderId="14" xfId="0" applyNumberFormat="1" applyFont="1" applyFill="1" applyBorder="1" applyAlignment="1">
      <alignment vertical="center"/>
    </xf>
    <xf numFmtId="165" fontId="6" fillId="3" borderId="44" xfId="0" applyNumberFormat="1" applyFont="1" applyFill="1" applyBorder="1" applyAlignment="1">
      <alignment vertical="center"/>
    </xf>
    <xf numFmtId="165" fontId="6" fillId="3" borderId="45" xfId="0" applyNumberFormat="1" applyFont="1" applyFill="1" applyBorder="1" applyAlignment="1">
      <alignment vertical="center"/>
    </xf>
    <xf numFmtId="0" fontId="35" fillId="3" borderId="9" xfId="8" applyFont="1" applyFill="1" applyBorder="1" applyAlignment="1">
      <alignment horizontal="left" vertical="center" wrapText="1"/>
    </xf>
    <xf numFmtId="0" fontId="10" fillId="4" borderId="9" xfId="8" applyFont="1" applyFill="1" applyBorder="1" applyAlignment="1">
      <alignment horizontal="left" vertical="center" wrapText="1"/>
    </xf>
    <xf numFmtId="0" fontId="10" fillId="3" borderId="9" xfId="8" applyFont="1" applyFill="1" applyBorder="1" applyAlignment="1">
      <alignment horizontal="left" vertical="center" wrapText="1"/>
    </xf>
    <xf numFmtId="0" fontId="35" fillId="4" borderId="9" xfId="8" applyFont="1" applyFill="1" applyBorder="1" applyAlignment="1">
      <alignment horizontal="left" vertical="center" wrapText="1"/>
    </xf>
    <xf numFmtId="0" fontId="10" fillId="3" borderId="0" xfId="8" applyFont="1" applyFill="1" applyBorder="1" applyAlignment="1">
      <alignment horizontal="left" vertical="center" wrapText="1"/>
    </xf>
    <xf numFmtId="0" fontId="10" fillId="3" borderId="13" xfId="8" applyFont="1" applyFill="1" applyBorder="1" applyAlignment="1">
      <alignment horizontal="left" vertical="center" wrapText="1"/>
    </xf>
    <xf numFmtId="0" fontId="10" fillId="0" borderId="9" xfId="8" applyFont="1" applyFill="1" applyBorder="1" applyAlignment="1">
      <alignment horizontal="left" vertical="center" wrapText="1"/>
    </xf>
    <xf numFmtId="0" fontId="35" fillId="0" borderId="9" xfId="8" applyFont="1" applyFill="1" applyBorder="1" applyAlignment="1">
      <alignment horizontal="left" vertical="center" wrapText="1"/>
    </xf>
    <xf numFmtId="0" fontId="10" fillId="0" borderId="13" xfId="8" applyFont="1" applyFill="1" applyBorder="1" applyAlignment="1">
      <alignment horizontal="left" vertical="center" wrapText="1"/>
    </xf>
    <xf numFmtId="0" fontId="6" fillId="0" borderId="9" xfId="8" applyFont="1" applyFill="1" applyBorder="1" applyAlignment="1">
      <alignment horizontal="left" vertical="center" wrapText="1"/>
    </xf>
    <xf numFmtId="0" fontId="41" fillId="3" borderId="23" xfId="8" applyFont="1" applyFill="1" applyBorder="1" applyAlignment="1">
      <alignment horizontal="right" vertical="center" wrapText="1"/>
    </xf>
    <xf numFmtId="0" fontId="41" fillId="3" borderId="25" xfId="8" applyFont="1" applyFill="1" applyBorder="1" applyAlignment="1">
      <alignment horizontal="right" vertical="center" wrapText="1"/>
    </xf>
    <xf numFmtId="0" fontId="6" fillId="3" borderId="0" xfId="8" applyFont="1" applyFill="1" applyBorder="1" applyAlignment="1">
      <alignment horizontal="center" vertical="center" wrapText="1"/>
    </xf>
    <xf numFmtId="165" fontId="6" fillId="3" borderId="15" xfId="0" applyNumberFormat="1" applyFont="1" applyFill="1" applyBorder="1" applyAlignment="1">
      <alignment vertical="center"/>
    </xf>
    <xf numFmtId="165" fontId="6" fillId="3" borderId="5" xfId="0" applyNumberFormat="1" applyFont="1" applyFill="1" applyBorder="1" applyAlignment="1">
      <alignment vertical="center"/>
    </xf>
    <xf numFmtId="165" fontId="6" fillId="3" borderId="46" xfId="0" applyNumberFormat="1" applyFont="1" applyFill="1" applyBorder="1" applyAlignment="1">
      <alignment vertical="center"/>
    </xf>
    <xf numFmtId="0" fontId="95" fillId="3" borderId="0" xfId="8" applyFont="1" applyFill="1" applyBorder="1" applyAlignment="1">
      <alignment horizontal="right" vertical="center" wrapText="1"/>
    </xf>
    <xf numFmtId="0" fontId="10" fillId="0" borderId="0" xfId="0" applyFont="1"/>
    <xf numFmtId="0" fontId="5" fillId="0" borderId="0" xfId="0" applyFont="1" applyAlignment="1">
      <alignment horizontal="right" vertical="center"/>
    </xf>
    <xf numFmtId="0" fontId="10" fillId="3" borderId="0" xfId="0" applyFont="1" applyFill="1"/>
    <xf numFmtId="0" fontId="5" fillId="3" borderId="0" xfId="0" applyFont="1" applyFill="1" applyAlignment="1">
      <alignment horizontal="right"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10" fillId="3" borderId="0" xfId="0" applyFont="1" applyFill="1" applyAlignment="1">
      <alignment vertical="center"/>
    </xf>
    <xf numFmtId="0" fontId="3" fillId="0" borderId="0" xfId="0" applyFont="1" applyAlignment="1">
      <alignment horizontal="center" wrapText="1"/>
    </xf>
    <xf numFmtId="0" fontId="35" fillId="0" borderId="10" xfId="0" applyFont="1" applyBorder="1" applyAlignment="1">
      <alignment wrapText="1"/>
    </xf>
    <xf numFmtId="0" fontId="6" fillId="0" borderId="10" xfId="0" applyFont="1" applyBorder="1" applyAlignment="1">
      <alignment wrapText="1"/>
    </xf>
    <xf numFmtId="164" fontId="6" fillId="3" borderId="15" xfId="57" applyFont="1" applyFill="1" applyBorder="1" applyAlignment="1">
      <alignment vertical="center"/>
    </xf>
    <xf numFmtId="0" fontId="95" fillId="3" borderId="15" xfId="8" applyFont="1" applyFill="1" applyBorder="1" applyAlignment="1">
      <alignment horizontal="right" vertical="center" wrapText="1"/>
    </xf>
    <xf numFmtId="0" fontId="35" fillId="3" borderId="13" xfId="8" applyFont="1" applyFill="1" applyBorder="1" applyAlignment="1">
      <alignment horizontal="center" vertical="center" wrapText="1"/>
    </xf>
    <xf numFmtId="49" fontId="10" fillId="3" borderId="13" xfId="0" applyNumberFormat="1" applyFont="1" applyFill="1" applyBorder="1" applyAlignment="1">
      <alignment horizontal="center" vertical="top" wrapText="1"/>
    </xf>
    <xf numFmtId="49" fontId="10" fillId="3" borderId="13" xfId="0" applyNumberFormat="1" applyFont="1" applyFill="1" applyBorder="1" applyAlignment="1">
      <alignment horizontal="center" vertical="center" wrapText="1"/>
    </xf>
    <xf numFmtId="49" fontId="6" fillId="0" borderId="1" xfId="13" applyNumberFormat="1" applyFont="1" applyFill="1" applyBorder="1" applyAlignment="1">
      <alignment horizontal="center" vertical="center"/>
    </xf>
    <xf numFmtId="0" fontId="6" fillId="0" borderId="1" xfId="13" applyFont="1" applyFill="1" applyBorder="1" applyAlignment="1">
      <alignment horizontal="center" vertical="center" readingOrder="1"/>
    </xf>
    <xf numFmtId="0" fontId="5" fillId="0" borderId="0" xfId="0" applyFont="1" applyFill="1" applyAlignment="1">
      <alignment horizontal="right" vertical="center"/>
    </xf>
    <xf numFmtId="49" fontId="3" fillId="0" borderId="1" xfId="13" applyNumberFormat="1" applyFont="1" applyFill="1" applyBorder="1" applyAlignment="1">
      <alignment horizontal="center" vertical="top" readingOrder="2"/>
    </xf>
    <xf numFmtId="0" fontId="17" fillId="0" borderId="0" xfId="13" applyFont="1" applyFill="1" applyAlignment="1">
      <alignment horizontal="center" vertical="center"/>
    </xf>
    <xf numFmtId="0" fontId="10" fillId="3" borderId="0" xfId="0" applyFont="1" applyFill="1" applyBorder="1" applyAlignment="1">
      <alignment vertical="center"/>
    </xf>
    <xf numFmtId="0" fontId="5" fillId="3" borderId="0" xfId="0" applyFont="1" applyFill="1" applyBorder="1" applyAlignment="1">
      <alignment horizontal="right" vertical="center"/>
    </xf>
    <xf numFmtId="0" fontId="10" fillId="3" borderId="10" xfId="0" applyFont="1" applyFill="1" applyBorder="1" applyAlignment="1">
      <alignment vertical="center"/>
    </xf>
    <xf numFmtId="0" fontId="5" fillId="3" borderId="10" xfId="0" applyFont="1" applyFill="1" applyBorder="1" applyAlignment="1">
      <alignment horizontal="right" vertical="center"/>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3" borderId="13" xfId="8"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6" fillId="0" borderId="0" xfId="0" applyFont="1" applyAlignment="1">
      <alignment vertical="center"/>
    </xf>
    <xf numFmtId="0" fontId="35" fillId="3" borderId="9" xfId="8" applyFont="1" applyFill="1" applyBorder="1" applyAlignment="1">
      <alignment horizontal="center" vertical="center" wrapText="1"/>
    </xf>
    <xf numFmtId="0" fontId="35" fillId="3" borderId="13" xfId="8" applyFont="1" applyFill="1" applyBorder="1" applyAlignment="1">
      <alignment horizontal="center" vertical="center" wrapText="1"/>
    </xf>
    <xf numFmtId="0" fontId="35" fillId="3" borderId="9" xfId="8" applyFont="1" applyFill="1" applyBorder="1" applyAlignment="1">
      <alignment horizontal="center" vertical="center" wrapText="1"/>
    </xf>
    <xf numFmtId="0" fontId="35" fillId="3" borderId="13" xfId="8" applyFont="1" applyFill="1" applyBorder="1" applyAlignment="1">
      <alignment horizontal="center" vertical="center" wrapText="1"/>
    </xf>
    <xf numFmtId="0" fontId="41" fillId="3" borderId="0" xfId="8" applyFont="1" applyFill="1" applyBorder="1" applyAlignment="1">
      <alignment horizontal="right" vertical="center" wrapText="1"/>
    </xf>
    <xf numFmtId="49" fontId="10" fillId="3" borderId="0" xfId="8" applyNumberFormat="1" applyFont="1" applyFill="1" applyBorder="1" applyAlignment="1">
      <alignment horizontal="right" vertical="center" wrapText="1"/>
    </xf>
    <xf numFmtId="49" fontId="10" fillId="3" borderId="0" xfId="8" applyNumberFormat="1" applyFont="1" applyFill="1" applyBorder="1" applyAlignment="1">
      <alignment horizontal="left" vertical="center" wrapText="1"/>
    </xf>
    <xf numFmtId="49" fontId="10" fillId="3" borderId="13" xfId="8" applyNumberFormat="1" applyFont="1" applyFill="1" applyBorder="1" applyAlignment="1">
      <alignment horizontal="right" vertical="center" wrapText="1"/>
    </xf>
    <xf numFmtId="49" fontId="10" fillId="3" borderId="13" xfId="8" applyNumberFormat="1" applyFont="1" applyFill="1" applyBorder="1" applyAlignment="1">
      <alignment horizontal="left" vertical="center" wrapText="1"/>
    </xf>
    <xf numFmtId="0" fontId="35" fillId="3" borderId="9" xfId="8" applyFont="1" applyFill="1" applyBorder="1" applyAlignment="1">
      <alignment horizontal="center" vertical="center" wrapText="1"/>
    </xf>
    <xf numFmtId="0" fontId="41" fillId="3" borderId="23" xfId="8" applyFont="1" applyFill="1" applyBorder="1" applyAlignment="1">
      <alignment horizontal="right" vertical="center" wrapText="1"/>
    </xf>
    <xf numFmtId="0" fontId="41" fillId="3" borderId="25" xfId="8" applyFont="1" applyFill="1" applyBorder="1" applyAlignment="1">
      <alignment horizontal="right" vertical="center" wrapText="1"/>
    </xf>
    <xf numFmtId="165" fontId="5" fillId="4" borderId="11" xfId="0" applyNumberFormat="1" applyFont="1" applyFill="1" applyBorder="1" applyAlignment="1">
      <alignment vertical="center"/>
    </xf>
    <xf numFmtId="0" fontId="35" fillId="0" borderId="7" xfId="8" applyFont="1" applyFill="1" applyBorder="1" applyAlignment="1">
      <alignment horizontal="center" vertical="center" wrapText="1"/>
    </xf>
    <xf numFmtId="0" fontId="42" fillId="0" borderId="7" xfId="8" applyFont="1" applyFill="1" applyBorder="1" applyAlignment="1">
      <alignment horizontal="left" vertical="center" wrapText="1"/>
    </xf>
    <xf numFmtId="165" fontId="6" fillId="0" borderId="11" xfId="0" applyNumberFormat="1" applyFont="1" applyFill="1" applyBorder="1" applyAlignment="1">
      <alignment vertical="center"/>
    </xf>
    <xf numFmtId="0" fontId="35" fillId="4" borderId="7" xfId="8" applyFont="1" applyFill="1" applyBorder="1" applyAlignment="1">
      <alignment horizontal="center" vertical="center" wrapText="1"/>
    </xf>
    <xf numFmtId="0" fontId="42" fillId="4" borderId="7" xfId="8" applyFont="1" applyFill="1" applyBorder="1" applyAlignment="1">
      <alignment horizontal="left" vertical="center" wrapText="1"/>
    </xf>
    <xf numFmtId="165" fontId="6" fillId="4" borderId="7" xfId="0" applyNumberFormat="1" applyFont="1" applyFill="1" applyBorder="1" applyAlignment="1">
      <alignment vertical="center"/>
    </xf>
    <xf numFmtId="164" fontId="5" fillId="3" borderId="13" xfId="57" applyFont="1" applyFill="1" applyBorder="1" applyAlignment="1">
      <alignment vertical="center"/>
    </xf>
    <xf numFmtId="0" fontId="10" fillId="4" borderId="39" xfId="8" applyFont="1" applyFill="1" applyBorder="1" applyAlignment="1">
      <alignment horizontal="right" vertical="center" wrapText="1"/>
    </xf>
    <xf numFmtId="165" fontId="5" fillId="4" borderId="7" xfId="0" applyNumberFormat="1" applyFont="1" applyFill="1" applyBorder="1" applyAlignment="1">
      <alignment vertical="center"/>
    </xf>
    <xf numFmtId="0" fontId="35" fillId="3" borderId="25" xfId="8" applyFont="1" applyFill="1" applyBorder="1" applyAlignment="1">
      <alignment horizontal="center" vertical="center" wrapText="1"/>
    </xf>
    <xf numFmtId="0" fontId="35" fillId="4" borderId="25" xfId="8" applyFont="1" applyFill="1" applyBorder="1" applyAlignment="1">
      <alignment horizontal="center" vertical="center" wrapText="1"/>
    </xf>
    <xf numFmtId="0" fontId="10" fillId="4" borderId="25" xfId="8" applyFont="1" applyFill="1" applyBorder="1" applyAlignment="1">
      <alignment horizontal="right" vertical="center" wrapText="1"/>
    </xf>
    <xf numFmtId="0" fontId="10" fillId="0" borderId="25" xfId="8" applyFont="1" applyFill="1" applyBorder="1" applyAlignment="1">
      <alignment horizontal="right" vertical="center" wrapText="1"/>
    </xf>
    <xf numFmtId="0" fontId="10" fillId="3" borderId="25" xfId="8" applyFont="1" applyFill="1" applyBorder="1" applyAlignment="1">
      <alignment horizontal="right" vertical="center" wrapText="1"/>
    </xf>
    <xf numFmtId="0" fontId="35" fillId="0" borderId="25" xfId="8" applyFont="1" applyFill="1" applyBorder="1" applyAlignment="1">
      <alignment horizontal="center" vertical="center" wrapText="1"/>
    </xf>
    <xf numFmtId="0" fontId="10" fillId="3" borderId="26" xfId="8" applyFont="1" applyFill="1" applyBorder="1" applyAlignment="1">
      <alignment horizontal="right" vertical="center" wrapText="1"/>
    </xf>
    <xf numFmtId="0" fontId="47" fillId="0" borderId="0" xfId="9" applyFont="1" applyAlignment="1">
      <alignment horizontal="left" vertical="center" wrapText="1" indent="2"/>
    </xf>
    <xf numFmtId="0" fontId="19" fillId="0" borderId="0" xfId="9" applyFont="1" applyAlignment="1">
      <alignment horizontal="right" vertical="center" wrapText="1" indent="2"/>
    </xf>
    <xf numFmtId="0" fontId="19" fillId="0" borderId="0" xfId="8" applyFont="1" applyAlignment="1">
      <alignment horizontal="center" vertical="center" wrapText="1" readingOrder="1"/>
    </xf>
    <xf numFmtId="0" fontId="67" fillId="0" borderId="0" xfId="8" applyAlignment="1">
      <alignment horizontal="center" vertical="center"/>
    </xf>
    <xf numFmtId="0" fontId="22" fillId="0" borderId="0" xfId="8" applyFont="1" applyAlignment="1">
      <alignment horizontal="center" vertical="center" wrapText="1" readingOrder="1"/>
    </xf>
    <xf numFmtId="0" fontId="30" fillId="0" borderId="0" xfId="12" applyFont="1" applyAlignment="1">
      <alignment horizontal="left" vertical="top" wrapText="1"/>
    </xf>
    <xf numFmtId="0" fontId="19" fillId="0" borderId="0" xfId="12" applyFont="1" applyAlignment="1">
      <alignment horizontal="right" vertical="top" wrapText="1" readingOrder="2"/>
    </xf>
    <xf numFmtId="0" fontId="55" fillId="0" borderId="0" xfId="8" applyFont="1" applyAlignment="1">
      <alignment horizontal="left" vertical="center" wrapText="1" indent="11" readingOrder="2"/>
    </xf>
    <xf numFmtId="0" fontId="57" fillId="0" borderId="0" xfId="8" applyFont="1" applyAlignment="1">
      <alignment horizontal="left" vertical="center" wrapText="1" readingOrder="2"/>
    </xf>
    <xf numFmtId="0" fontId="57" fillId="0" borderId="0" xfId="8" applyFont="1" applyAlignment="1">
      <alignment horizontal="left" vertical="center" readingOrder="2"/>
    </xf>
    <xf numFmtId="0" fontId="30" fillId="0" borderId="0" xfId="12" applyFont="1" applyAlignment="1">
      <alignment horizontal="left" vertical="top" wrapText="1" readingOrder="1"/>
    </xf>
    <xf numFmtId="0" fontId="16" fillId="0" borderId="0" xfId="6" applyFont="1" applyAlignment="1">
      <alignment horizontal="center" vertical="center" wrapText="1" readingOrder="1"/>
    </xf>
    <xf numFmtId="0" fontId="25" fillId="0" borderId="0" xfId="6" applyFont="1" applyAlignment="1">
      <alignment horizontal="center" vertical="center" wrapText="1" readingOrder="1"/>
    </xf>
    <xf numFmtId="0" fontId="7" fillId="0" borderId="0" xfId="6" applyFont="1" applyAlignment="1">
      <alignment horizontal="center" vertical="center" wrapText="1" readingOrder="1"/>
    </xf>
    <xf numFmtId="0" fontId="16" fillId="0" borderId="0" xfId="13" applyFont="1" applyAlignment="1">
      <alignment horizontal="center" vertical="center" wrapText="1" readingOrder="1"/>
    </xf>
    <xf numFmtId="0" fontId="19" fillId="0" borderId="0" xfId="13" applyFont="1" applyAlignment="1">
      <alignment horizontal="center" vertical="center"/>
    </xf>
    <xf numFmtId="0" fontId="3" fillId="0" borderId="10" xfId="13" applyFont="1" applyBorder="1" applyAlignment="1">
      <alignment horizontal="center" vertical="center"/>
    </xf>
    <xf numFmtId="0" fontId="8" fillId="4" borderId="0" xfId="8" applyFont="1" applyFill="1" applyAlignment="1">
      <alignment horizontal="left" vertical="top" wrapText="1" readingOrder="1"/>
    </xf>
    <xf numFmtId="0" fontId="19" fillId="0" borderId="0" xfId="8" applyFont="1" applyAlignment="1">
      <alignment horizontal="right" vertical="top" readingOrder="2"/>
    </xf>
    <xf numFmtId="0" fontId="27" fillId="0" borderId="0" xfId="8" applyFont="1" applyAlignment="1">
      <alignment horizontal="left" vertical="top" wrapText="1" indent="3" readingOrder="1"/>
    </xf>
    <xf numFmtId="0" fontId="45" fillId="0" borderId="0" xfId="8" applyFont="1" applyAlignment="1">
      <alignment horizontal="right" vertical="top" wrapText="1" readingOrder="2"/>
    </xf>
    <xf numFmtId="0" fontId="8" fillId="0" borderId="0" xfId="8" applyFont="1" applyAlignment="1">
      <alignment horizontal="left" vertical="top" wrapText="1" readingOrder="1"/>
    </xf>
    <xf numFmtId="0" fontId="45" fillId="0" borderId="0" xfId="13" applyFont="1" applyAlignment="1">
      <alignment horizontal="right" vertical="top" wrapText="1" indent="3" readingOrder="2"/>
    </xf>
    <xf numFmtId="0" fontId="45" fillId="0" borderId="0" xfId="8" applyFont="1" applyAlignment="1">
      <alignment horizontal="right" vertical="top" wrapText="1" indent="3" readingOrder="2"/>
    </xf>
    <xf numFmtId="0" fontId="17" fillId="0" borderId="0" xfId="8" applyFont="1" applyAlignment="1">
      <alignment horizontal="left" vertical="top" wrapText="1"/>
    </xf>
    <xf numFmtId="0" fontId="16" fillId="0" borderId="0" xfId="8" applyFont="1" applyAlignment="1">
      <alignment horizontal="center" vertical="center" wrapText="1" readingOrder="1"/>
    </xf>
    <xf numFmtId="0" fontId="8" fillId="0" borderId="0" xfId="8" applyFont="1" applyAlignment="1">
      <alignment horizontal="distributed" vertical="center" wrapText="1" readingOrder="1"/>
    </xf>
    <xf numFmtId="0" fontId="28" fillId="0" borderId="0" xfId="8" applyFont="1" applyAlignment="1">
      <alignment horizontal="center" vertical="center" wrapText="1" readingOrder="1"/>
    </xf>
    <xf numFmtId="0" fontId="47" fillId="0" borderId="0" xfId="8" applyFont="1" applyAlignment="1">
      <alignment horizontal="left" vertical="center" wrapText="1" readingOrder="1"/>
    </xf>
    <xf numFmtId="0" fontId="19" fillId="0" borderId="0" xfId="8" applyFont="1" applyAlignment="1">
      <alignment horizontal="right" vertical="center" readingOrder="2"/>
    </xf>
    <xf numFmtId="0" fontId="50" fillId="0" borderId="0" xfId="8" applyFont="1" applyAlignment="1">
      <alignment horizontal="left" vertical="top" wrapText="1"/>
    </xf>
    <xf numFmtId="0" fontId="51" fillId="0" borderId="0" xfId="8" applyFont="1" applyAlignment="1">
      <alignment horizontal="right" vertical="top" wrapText="1" readingOrder="2"/>
    </xf>
    <xf numFmtId="0" fontId="30" fillId="0" borderId="0" xfId="8" applyFont="1" applyAlignment="1">
      <alignment horizontal="left" vertical="top" wrapText="1"/>
    </xf>
    <xf numFmtId="0" fontId="32" fillId="0" borderId="0" xfId="8" applyFont="1" applyAlignment="1">
      <alignment horizontal="right" vertical="top" wrapText="1" indent="3" readingOrder="2"/>
    </xf>
    <xf numFmtId="0" fontId="17" fillId="0" borderId="0" xfId="8" applyFont="1" applyAlignment="1">
      <alignment horizontal="left" vertical="top" wrapText="1" indent="3"/>
    </xf>
    <xf numFmtId="0" fontId="32" fillId="0" borderId="0" xfId="8" applyFont="1" applyAlignment="1">
      <alignment horizontal="center" vertical="top" wrapText="1" readingOrder="2"/>
    </xf>
    <xf numFmtId="0" fontId="75" fillId="0" borderId="0" xfId="13" applyFont="1" applyAlignment="1">
      <alignment horizontal="left" vertical="top" wrapText="1" indent="3"/>
    </xf>
    <xf numFmtId="0" fontId="77" fillId="0" borderId="0" xfId="13" applyFont="1" applyAlignment="1">
      <alignment horizontal="right" vertical="top" wrapText="1" indent="2" readingOrder="2"/>
    </xf>
    <xf numFmtId="0" fontId="74" fillId="0" borderId="0" xfId="13" applyFont="1" applyAlignment="1">
      <alignment horizontal="left" vertical="top" wrapText="1"/>
    </xf>
    <xf numFmtId="0" fontId="76" fillId="0" borderId="0" xfId="13" applyFont="1" applyAlignment="1">
      <alignment horizontal="right" vertical="top" wrapText="1" readingOrder="2"/>
    </xf>
    <xf numFmtId="0" fontId="24" fillId="0" borderId="0" xfId="13" applyFont="1" applyAlignment="1">
      <alignment horizontal="right" vertical="top" wrapText="1" readingOrder="2"/>
    </xf>
    <xf numFmtId="0" fontId="79" fillId="0" borderId="0" xfId="13" applyFont="1" applyAlignment="1">
      <alignment horizontal="right" vertical="top" wrapText="1" readingOrder="2"/>
    </xf>
    <xf numFmtId="0" fontId="78" fillId="0" borderId="0" xfId="13" applyFont="1" applyAlignment="1">
      <alignment horizontal="left" vertical="top" wrapText="1" indent="3"/>
    </xf>
    <xf numFmtId="0" fontId="76" fillId="0" borderId="0" xfId="13" applyFont="1" applyAlignment="1">
      <alignment horizontal="distributed" vertical="top" wrapText="1" indent="2" readingOrder="2"/>
    </xf>
    <xf numFmtId="0" fontId="77" fillId="0" borderId="0" xfId="13" applyFont="1" applyAlignment="1">
      <alignment horizontal="distributed" vertical="top" wrapText="1" indent="2" readingOrder="2"/>
    </xf>
    <xf numFmtId="0" fontId="79" fillId="0" borderId="0" xfId="13" applyFont="1" applyAlignment="1">
      <alignment horizontal="distributed" vertical="top" wrapText="1" indent="2" readingOrder="2"/>
    </xf>
    <xf numFmtId="0" fontId="75" fillId="0" borderId="0" xfId="13" applyFont="1" applyAlignment="1">
      <alignment horizontal="left" vertical="top" wrapText="1" indent="3" readingOrder="1"/>
    </xf>
    <xf numFmtId="0" fontId="80" fillId="0" borderId="0" xfId="13" applyFont="1" applyAlignment="1">
      <alignment horizontal="right" vertical="top" wrapText="1" indent="2" readingOrder="2"/>
    </xf>
    <xf numFmtId="0" fontId="81" fillId="0" borderId="0" xfId="8" applyFont="1" applyAlignment="1">
      <alignment horizontal="center" vertical="top" wrapText="1"/>
    </xf>
    <xf numFmtId="0" fontId="79" fillId="0" borderId="0" xfId="8" applyFont="1" applyAlignment="1">
      <alignment horizontal="center" vertical="top" wrapText="1" readingOrder="2"/>
    </xf>
    <xf numFmtId="0" fontId="76" fillId="0" borderId="0" xfId="13" applyFont="1" applyAlignment="1">
      <alignment horizontal="right" vertical="center" readingOrder="2"/>
    </xf>
    <xf numFmtId="0" fontId="37" fillId="3" borderId="23" xfId="8" applyFont="1" applyFill="1" applyBorder="1" applyAlignment="1">
      <alignment horizontal="right" vertical="center" wrapText="1"/>
    </xf>
    <xf numFmtId="0" fontId="37" fillId="3" borderId="25" xfId="8" applyFont="1" applyFill="1" applyBorder="1" applyAlignment="1">
      <alignment horizontal="right" vertical="center" wrapText="1"/>
    </xf>
    <xf numFmtId="0" fontId="41" fillId="2" borderId="23" xfId="8" applyFont="1" applyFill="1" applyBorder="1" applyAlignment="1">
      <alignment vertical="center" wrapText="1"/>
    </xf>
    <xf numFmtId="0" fontId="41" fillId="2" borderId="25" xfId="8" applyFont="1" applyFill="1" applyBorder="1" applyAlignment="1">
      <alignment vertical="center" wrapText="1"/>
    </xf>
    <xf numFmtId="0" fontId="95" fillId="3" borderId="23" xfId="8" applyFont="1" applyFill="1" applyBorder="1" applyAlignment="1">
      <alignment horizontal="right" vertical="center" wrapText="1"/>
    </xf>
    <xf numFmtId="0" fontId="95" fillId="3" borderId="25" xfId="8" applyFont="1" applyFill="1" applyBorder="1" applyAlignment="1">
      <alignment horizontal="right" vertical="center" wrapText="1"/>
    </xf>
    <xf numFmtId="0" fontId="95" fillId="2" borderId="23" xfId="8" applyFont="1" applyFill="1" applyBorder="1" applyAlignment="1">
      <alignment vertical="center" wrapText="1"/>
    </xf>
    <xf numFmtId="0" fontId="95" fillId="2" borderId="25" xfId="8" applyFont="1" applyFill="1" applyBorder="1" applyAlignment="1">
      <alignment vertical="center" wrapText="1"/>
    </xf>
    <xf numFmtId="0" fontId="97" fillId="3" borderId="23" xfId="8" applyFont="1" applyFill="1" applyBorder="1" applyAlignment="1">
      <alignment horizontal="right" vertical="center" wrapText="1" indent="1"/>
    </xf>
    <xf numFmtId="0" fontId="97" fillId="3" borderId="25" xfId="8" applyFont="1" applyFill="1" applyBorder="1" applyAlignment="1">
      <alignment horizontal="right" vertical="center" wrapText="1" indent="1"/>
    </xf>
    <xf numFmtId="49" fontId="6" fillId="7" borderId="42" xfId="8" applyNumberFormat="1" applyFont="1" applyFill="1" applyBorder="1" applyAlignment="1">
      <alignment horizontal="center" vertical="center" wrapText="1"/>
    </xf>
    <xf numFmtId="49" fontId="6" fillId="7" borderId="43" xfId="8" applyNumberFormat="1" applyFont="1" applyFill="1" applyBorder="1" applyAlignment="1">
      <alignment horizontal="center" vertical="center" wrapText="1"/>
    </xf>
    <xf numFmtId="0" fontId="95" fillId="2" borderId="24" xfId="8" applyFont="1" applyFill="1" applyBorder="1" applyAlignment="1">
      <alignment vertical="center" wrapText="1"/>
    </xf>
    <xf numFmtId="0" fontId="95" fillId="2" borderId="26" xfId="8" applyFont="1" applyFill="1" applyBorder="1" applyAlignment="1">
      <alignment vertical="center" wrapText="1"/>
    </xf>
    <xf numFmtId="0" fontId="95" fillId="2" borderId="23" xfId="8" applyFont="1" applyFill="1" applyBorder="1" applyAlignment="1">
      <alignment horizontal="right" vertical="center" wrapText="1"/>
    </xf>
    <xf numFmtId="0" fontId="95" fillId="2" borderId="25" xfId="8" applyFont="1" applyFill="1" applyBorder="1" applyAlignment="1">
      <alignment horizontal="right" vertical="center" wrapText="1"/>
    </xf>
    <xf numFmtId="0" fontId="95" fillId="3" borderId="24" xfId="8" applyFont="1" applyFill="1" applyBorder="1" applyAlignment="1">
      <alignment horizontal="right" vertical="center" wrapText="1"/>
    </xf>
    <xf numFmtId="0" fontId="95" fillId="3" borderId="26" xfId="8" applyFont="1" applyFill="1" applyBorder="1" applyAlignment="1">
      <alignment horizontal="right" vertical="center" wrapText="1"/>
    </xf>
    <xf numFmtId="0" fontId="97" fillId="2" borderId="23" xfId="8" applyFont="1" applyFill="1" applyBorder="1" applyAlignment="1">
      <alignment horizontal="right" vertical="center" wrapText="1" indent="1"/>
    </xf>
    <xf numFmtId="0" fontId="97" fillId="2" borderId="25" xfId="8" applyFont="1" applyFill="1" applyBorder="1" applyAlignment="1">
      <alignment horizontal="right" vertical="center" wrapText="1" indent="1"/>
    </xf>
    <xf numFmtId="0" fontId="97" fillId="3" borderId="24" xfId="8" applyFont="1" applyFill="1" applyBorder="1" applyAlignment="1">
      <alignment horizontal="right" vertical="center" wrapText="1" indent="1"/>
    </xf>
    <xf numFmtId="0" fontId="97" fillId="3" borderId="26" xfId="8" applyFont="1" applyFill="1" applyBorder="1" applyAlignment="1">
      <alignment horizontal="right" vertical="center" wrapText="1" indent="1"/>
    </xf>
    <xf numFmtId="0" fontId="23" fillId="4" borderId="23" xfId="8" applyFont="1" applyFill="1" applyBorder="1" applyAlignment="1">
      <alignment horizontal="right" vertical="center" wrapText="1"/>
    </xf>
    <xf numFmtId="0" fontId="23" fillId="4" borderId="25" xfId="8" applyFont="1" applyFill="1" applyBorder="1" applyAlignment="1">
      <alignment horizontal="right" vertical="center" wrapText="1"/>
    </xf>
    <xf numFmtId="0" fontId="23" fillId="4" borderId="22" xfId="8" applyFont="1" applyFill="1" applyBorder="1" applyAlignment="1">
      <alignment horizontal="right" vertical="center" wrapText="1"/>
    </xf>
    <xf numFmtId="0" fontId="23" fillId="4" borderId="39" xfId="8" applyFont="1" applyFill="1" applyBorder="1" applyAlignment="1">
      <alignment horizontal="right" vertical="center" wrapText="1"/>
    </xf>
    <xf numFmtId="0" fontId="52" fillId="0" borderId="0" xfId="8" applyFont="1" applyBorder="1" applyAlignment="1">
      <alignment horizontal="center" vertical="center" wrapText="1"/>
    </xf>
    <xf numFmtId="0" fontId="41" fillId="0" borderId="0" xfId="8" applyFont="1" applyAlignment="1">
      <alignment vertical="center" wrapText="1"/>
    </xf>
    <xf numFmtId="0" fontId="49" fillId="0" borderId="0" xfId="8" applyFont="1" applyAlignment="1">
      <alignment vertical="center" wrapText="1"/>
    </xf>
    <xf numFmtId="0" fontId="52" fillId="0" borderId="0" xfId="8" applyFont="1" applyAlignment="1">
      <alignment horizontal="right" vertical="center" wrapText="1"/>
    </xf>
    <xf numFmtId="0" fontId="30" fillId="3" borderId="22" xfId="8" applyFont="1" applyFill="1" applyBorder="1" applyAlignment="1">
      <alignment horizontal="center" vertical="center" wrapText="1"/>
    </xf>
    <xf numFmtId="0" fontId="30" fillId="3" borderId="39" xfId="8" applyFont="1" applyFill="1" applyBorder="1" applyAlignment="1">
      <alignment horizontal="center" vertical="center" wrapText="1"/>
    </xf>
    <xf numFmtId="0" fontId="30" fillId="3" borderId="23" xfId="8" applyFont="1" applyFill="1" applyBorder="1" applyAlignment="1">
      <alignment horizontal="center" vertical="center" wrapText="1"/>
    </xf>
    <xf numFmtId="0" fontId="30" fillId="3" borderId="25" xfId="8" applyFont="1" applyFill="1" applyBorder="1" applyAlignment="1">
      <alignment horizontal="center" vertical="center" wrapText="1"/>
    </xf>
    <xf numFmtId="0" fontId="30" fillId="3" borderId="24" xfId="8" applyFont="1" applyFill="1" applyBorder="1" applyAlignment="1">
      <alignment horizontal="center" vertical="center" wrapText="1"/>
    </xf>
    <xf numFmtId="0" fontId="30" fillId="3" borderId="26" xfId="8" applyFont="1" applyFill="1" applyBorder="1" applyAlignment="1">
      <alignment horizontal="center" vertical="center" wrapText="1"/>
    </xf>
    <xf numFmtId="0" fontId="35" fillId="3" borderId="7" xfId="8" applyFont="1" applyFill="1" applyBorder="1" applyAlignment="1">
      <alignment horizontal="center" vertical="center" wrapText="1"/>
    </xf>
    <xf numFmtId="0" fontId="35" fillId="3" borderId="9" xfId="8" applyFont="1" applyFill="1" applyBorder="1" applyAlignment="1">
      <alignment horizontal="center" vertical="center" wrapText="1"/>
    </xf>
    <xf numFmtId="0" fontId="35" fillId="3" borderId="13" xfId="8" applyFont="1" applyFill="1" applyBorder="1" applyAlignment="1">
      <alignment horizontal="center" vertical="center" wrapText="1"/>
    </xf>
    <xf numFmtId="0" fontId="6" fillId="3" borderId="7" xfId="8" applyFont="1" applyFill="1" applyBorder="1" applyAlignment="1">
      <alignment horizontal="center" wrapText="1"/>
    </xf>
    <xf numFmtId="0" fontId="10" fillId="3" borderId="9" xfId="8" applyFont="1" applyFill="1" applyBorder="1" applyAlignment="1">
      <alignment horizontal="center" vertical="top" wrapText="1"/>
    </xf>
    <xf numFmtId="0" fontId="53" fillId="3" borderId="7" xfId="8" applyFont="1" applyFill="1" applyBorder="1" applyAlignment="1">
      <alignment horizontal="center" vertical="center" wrapText="1"/>
    </xf>
    <xf numFmtId="0" fontId="53" fillId="3" borderId="9" xfId="8" applyFont="1" applyFill="1" applyBorder="1" applyAlignment="1">
      <alignment horizontal="center" vertical="center" wrapText="1"/>
    </xf>
    <xf numFmtId="0" fontId="53" fillId="3" borderId="13" xfId="8" applyFont="1" applyFill="1" applyBorder="1" applyAlignment="1">
      <alignment horizontal="center" vertical="center" wrapText="1"/>
    </xf>
    <xf numFmtId="0" fontId="3" fillId="3" borderId="7"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41" fillId="2" borderId="23" xfId="8" applyFont="1" applyFill="1" applyBorder="1" applyAlignment="1">
      <alignment horizontal="right" vertical="center" wrapText="1"/>
    </xf>
    <xf numFmtId="0" fontId="41" fillId="2" borderId="25" xfId="8" applyFont="1" applyFill="1" applyBorder="1" applyAlignment="1">
      <alignment horizontal="right" vertical="center" wrapText="1"/>
    </xf>
    <xf numFmtId="0" fontId="16" fillId="0" borderId="0" xfId="0" applyFont="1" applyAlignment="1">
      <alignment horizontal="center" vertical="center" readingOrder="1"/>
    </xf>
    <xf numFmtId="0" fontId="47" fillId="0" borderId="0" xfId="8" applyFont="1" applyAlignment="1">
      <alignment horizontal="center" vertical="center" wrapText="1"/>
    </xf>
    <xf numFmtId="0" fontId="52" fillId="0" borderId="0" xfId="8" applyFont="1" applyAlignment="1">
      <alignment horizontal="center" vertical="center" wrapText="1"/>
    </xf>
    <xf numFmtId="0" fontId="95" fillId="3" borderId="0" xfId="8" applyFont="1" applyFill="1" applyBorder="1" applyAlignment="1">
      <alignment horizontal="right" vertical="center" wrapText="1"/>
    </xf>
    <xf numFmtId="0" fontId="16" fillId="0" borderId="0" xfId="0" applyFont="1" applyAlignment="1">
      <alignment horizontal="center" vertical="center" wrapText="1" readingOrder="1"/>
    </xf>
    <xf numFmtId="0" fontId="3" fillId="0" borderId="0" xfId="0" applyFont="1" applyBorder="1" applyAlignment="1">
      <alignment horizontal="center" vertical="center"/>
    </xf>
    <xf numFmtId="49" fontId="6" fillId="3" borderId="7" xfId="0" applyNumberFormat="1" applyFont="1" applyFill="1" applyBorder="1" applyAlignment="1">
      <alignment horizontal="center" vertical="center"/>
    </xf>
    <xf numFmtId="49" fontId="35" fillId="3" borderId="13" xfId="0" applyNumberFormat="1" applyFont="1" applyFill="1" applyBorder="1" applyAlignment="1">
      <alignment horizontal="center" vertical="center"/>
    </xf>
    <xf numFmtId="49" fontId="15" fillId="0" borderId="0" xfId="0" applyNumberFormat="1" applyFont="1" applyAlignment="1">
      <alignment horizontal="center" vertical="center"/>
    </xf>
    <xf numFmtId="0" fontId="48" fillId="3" borderId="7" xfId="8" applyFont="1" applyFill="1" applyBorder="1" applyAlignment="1">
      <alignment horizontal="center" vertical="center" wrapText="1"/>
    </xf>
    <xf numFmtId="0" fontId="48" fillId="3" borderId="9" xfId="8" applyFont="1" applyFill="1" applyBorder="1" applyAlignment="1">
      <alignment horizontal="center" vertical="center" wrapText="1"/>
    </xf>
    <xf numFmtId="0" fontId="48" fillId="3" borderId="13" xfId="8" applyFont="1" applyFill="1" applyBorder="1" applyAlignment="1">
      <alignment horizontal="center" vertical="center" wrapText="1"/>
    </xf>
    <xf numFmtId="49" fontId="3" fillId="0" borderId="0" xfId="0" applyNumberFormat="1" applyFont="1" applyAlignment="1">
      <alignment horizontal="center" vertical="center" wrapText="1"/>
    </xf>
    <xf numFmtId="49" fontId="6" fillId="0" borderId="0" xfId="0" applyNumberFormat="1" applyFont="1" applyAlignment="1">
      <alignment vertical="center"/>
    </xf>
    <xf numFmtId="49" fontId="6" fillId="3" borderId="9"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97" fillId="3" borderId="16" xfId="8" applyFont="1" applyFill="1" applyBorder="1" applyAlignment="1">
      <alignment horizontal="right" vertical="center" wrapText="1" indent="1"/>
    </xf>
    <xf numFmtId="0" fontId="97" fillId="3" borderId="17" xfId="8" applyFont="1" applyFill="1" applyBorder="1" applyAlignment="1">
      <alignment horizontal="right" vertical="center" wrapText="1" indent="1"/>
    </xf>
    <xf numFmtId="0" fontId="97" fillId="4" borderId="16" xfId="8" applyFont="1" applyFill="1" applyBorder="1" applyAlignment="1">
      <alignment horizontal="right" vertical="center" wrapText="1" indent="1"/>
    </xf>
    <xf numFmtId="0" fontId="97" fillId="4" borderId="17" xfId="8" applyFont="1" applyFill="1" applyBorder="1" applyAlignment="1">
      <alignment horizontal="right" vertical="center" wrapText="1" indent="1"/>
    </xf>
    <xf numFmtId="0" fontId="30" fillId="4" borderId="18" xfId="8" applyFont="1" applyFill="1" applyBorder="1" applyAlignment="1">
      <alignment horizontal="right" vertical="center" wrapText="1"/>
    </xf>
    <xf numFmtId="0" fontId="30" fillId="4" borderId="19" xfId="8" applyFont="1" applyFill="1" applyBorder="1" applyAlignment="1">
      <alignment horizontal="right" vertical="center" wrapText="1"/>
    </xf>
    <xf numFmtId="0" fontId="95" fillId="3" borderId="16" xfId="8" applyFont="1" applyFill="1" applyBorder="1" applyAlignment="1">
      <alignment horizontal="right" vertical="center" wrapText="1"/>
    </xf>
    <xf numFmtId="0" fontId="95" fillId="3" borderId="17" xfId="8" applyFont="1" applyFill="1" applyBorder="1" applyAlignment="1">
      <alignment horizontal="right" vertical="center" wrapText="1"/>
    </xf>
    <xf numFmtId="0" fontId="95" fillId="4" borderId="16" xfId="8" applyFont="1" applyFill="1" applyBorder="1" applyAlignment="1">
      <alignment horizontal="right" vertical="center" wrapText="1"/>
    </xf>
    <xf numFmtId="0" fontId="95" fillId="4" borderId="17" xfId="8" applyFont="1" applyFill="1" applyBorder="1" applyAlignment="1">
      <alignment horizontal="right" vertical="center" wrapText="1"/>
    </xf>
    <xf numFmtId="0" fontId="95" fillId="0" borderId="16" xfId="8" applyFont="1" applyFill="1" applyBorder="1" applyAlignment="1">
      <alignment horizontal="right" vertical="center" wrapText="1"/>
    </xf>
    <xf numFmtId="0" fontId="95" fillId="0" borderId="17" xfId="8" applyFont="1" applyFill="1" applyBorder="1" applyAlignment="1">
      <alignment horizontal="right" vertical="center" wrapText="1"/>
    </xf>
    <xf numFmtId="0" fontId="30" fillId="3" borderId="42" xfId="8" applyFont="1" applyFill="1" applyBorder="1" applyAlignment="1">
      <alignment horizontal="center" vertical="center" wrapText="1"/>
    </xf>
    <xf numFmtId="0" fontId="30" fillId="3" borderId="43" xfId="8" applyFont="1" applyFill="1" applyBorder="1" applyAlignment="1">
      <alignment horizontal="center" vertical="center" wrapText="1"/>
    </xf>
    <xf numFmtId="0" fontId="97" fillId="0" borderId="16" xfId="8" applyFont="1" applyFill="1" applyBorder="1" applyAlignment="1">
      <alignment horizontal="right" vertical="center" wrapText="1" indent="1"/>
    </xf>
    <xf numFmtId="0" fontId="97" fillId="0" borderId="17" xfId="8" applyFont="1" applyFill="1" applyBorder="1" applyAlignment="1">
      <alignment horizontal="right" vertical="center" wrapText="1" indent="1"/>
    </xf>
    <xf numFmtId="0" fontId="97" fillId="0" borderId="20" xfId="8" applyFont="1" applyFill="1" applyBorder="1" applyAlignment="1">
      <alignment horizontal="right" vertical="center" wrapText="1" indent="1"/>
    </xf>
    <xf numFmtId="0" fontId="97" fillId="0" borderId="21" xfId="8" applyFont="1" applyFill="1" applyBorder="1" applyAlignment="1">
      <alignment horizontal="right" vertical="center" wrapText="1" indent="1"/>
    </xf>
    <xf numFmtId="0" fontId="35" fillId="3" borderId="22" xfId="8" applyFont="1" applyFill="1" applyBorder="1" applyAlignment="1">
      <alignment horizontal="center" vertical="center" wrapText="1"/>
    </xf>
    <xf numFmtId="0" fontId="35" fillId="3" borderId="23" xfId="8" applyFont="1" applyFill="1" applyBorder="1" applyAlignment="1">
      <alignment horizontal="center" vertical="center" wrapText="1"/>
    </xf>
    <xf numFmtId="0" fontId="35" fillId="3" borderId="24" xfId="8" applyFont="1" applyFill="1" applyBorder="1" applyAlignment="1">
      <alignment horizontal="center" vertical="center" wrapText="1"/>
    </xf>
    <xf numFmtId="49" fontId="3" fillId="0" borderId="0" xfId="0" applyNumberFormat="1" applyFont="1" applyAlignment="1">
      <alignment horizontal="right" vertical="center"/>
    </xf>
    <xf numFmtId="49" fontId="6" fillId="0" borderId="0" xfId="0" applyNumberFormat="1" applyFont="1" applyBorder="1" applyAlignment="1">
      <alignment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3" xfId="0" applyFont="1" applyFill="1" applyBorder="1" applyAlignment="1">
      <alignment horizontal="center" vertical="center"/>
    </xf>
    <xf numFmtId="49" fontId="6" fillId="3" borderId="22"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49" fontId="6" fillId="3" borderId="39" xfId="0" applyNumberFormat="1" applyFont="1" applyFill="1" applyBorder="1" applyAlignment="1">
      <alignment horizontal="center" vertical="center"/>
    </xf>
    <xf numFmtId="49" fontId="6" fillId="3" borderId="25"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5" fillId="3" borderId="7" xfId="0" applyNumberFormat="1" applyFont="1" applyFill="1" applyBorder="1" applyAlignment="1">
      <alignment horizontal="center" vertical="center"/>
    </xf>
    <xf numFmtId="49" fontId="35" fillId="3" borderId="9" xfId="0" applyNumberFormat="1" applyFont="1" applyFill="1" applyBorder="1" applyAlignment="1">
      <alignment horizontal="center" vertical="center"/>
    </xf>
    <xf numFmtId="49" fontId="3" fillId="2" borderId="3" xfId="0" applyNumberFormat="1" applyFont="1" applyFill="1" applyBorder="1" applyAlignment="1">
      <alignment horizontal="right" vertical="center" wrapText="1" indent="1"/>
    </xf>
    <xf numFmtId="49" fontId="3" fillId="2" borderId="1" xfId="0" applyNumberFormat="1" applyFont="1" applyFill="1" applyBorder="1" applyAlignment="1">
      <alignment horizontal="right" vertical="center" wrapText="1" indent="1"/>
    </xf>
    <xf numFmtId="49" fontId="3" fillId="3" borderId="1" xfId="0" applyNumberFormat="1" applyFont="1" applyFill="1" applyBorder="1" applyAlignment="1">
      <alignment horizontal="right" vertical="center" wrapText="1" indent="1"/>
    </xf>
    <xf numFmtId="49" fontId="3" fillId="3" borderId="7"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165" fontId="6" fillId="3" borderId="1" xfId="0" applyNumberFormat="1" applyFont="1" applyFill="1" applyBorder="1" applyAlignment="1">
      <alignment horizontal="left" vertical="center" wrapText="1" indent="1"/>
    </xf>
    <xf numFmtId="165" fontId="6" fillId="2" borderId="1" xfId="0" applyNumberFormat="1" applyFont="1" applyFill="1" applyBorder="1" applyAlignment="1">
      <alignment horizontal="left" vertical="center" wrapText="1" indent="1"/>
    </xf>
    <xf numFmtId="165" fontId="6" fillId="2" borderId="4" xfId="0" applyNumberFormat="1" applyFont="1" applyFill="1" applyBorder="1" applyAlignment="1">
      <alignment horizontal="left" vertical="center" wrapText="1" indent="1"/>
    </xf>
    <xf numFmtId="49" fontId="3" fillId="2" borderId="4" xfId="0" applyNumberFormat="1" applyFont="1" applyFill="1" applyBorder="1" applyAlignment="1">
      <alignment horizontal="right" vertical="center" wrapText="1" indent="1"/>
    </xf>
    <xf numFmtId="165" fontId="6" fillId="2" borderId="3" xfId="0" applyNumberFormat="1" applyFont="1" applyFill="1" applyBorder="1" applyAlignment="1">
      <alignment horizontal="left" vertical="center" wrapText="1" indent="1"/>
    </xf>
    <xf numFmtId="49" fontId="15" fillId="0" borderId="0" xfId="0" applyNumberFormat="1" applyFont="1" applyAlignment="1">
      <alignment horizontal="center" vertical="center" wrapText="1"/>
    </xf>
    <xf numFmtId="49" fontId="3" fillId="0" borderId="0" xfId="0" applyNumberFormat="1" applyFont="1" applyAlignment="1">
      <alignment horizontal="center" vertical="center"/>
    </xf>
    <xf numFmtId="0" fontId="6" fillId="3" borderId="42" xfId="8" applyFont="1" applyFill="1" applyBorder="1" applyAlignment="1">
      <alignment horizontal="center" vertical="center" wrapText="1"/>
    </xf>
    <xf numFmtId="0" fontId="6" fillId="3" borderId="43" xfId="8" applyFont="1" applyFill="1" applyBorder="1" applyAlignment="1">
      <alignment horizontal="center" vertical="center" wrapText="1"/>
    </xf>
    <xf numFmtId="49" fontId="10" fillId="3" borderId="9" xfId="0" applyNumberFormat="1" applyFont="1" applyFill="1" applyBorder="1" applyAlignment="1">
      <alignment horizontal="center" vertical="top" wrapText="1"/>
    </xf>
    <xf numFmtId="49" fontId="10" fillId="3" borderId="13" xfId="0" applyNumberFormat="1" applyFont="1" applyFill="1" applyBorder="1" applyAlignment="1">
      <alignment horizontal="center" vertical="top" wrapText="1"/>
    </xf>
    <xf numFmtId="49" fontId="35" fillId="3" borderId="9" xfId="0" applyNumberFormat="1" applyFont="1" applyFill="1" applyBorder="1" applyAlignment="1">
      <alignment horizontal="center" vertical="top" wrapText="1"/>
    </xf>
    <xf numFmtId="49" fontId="35" fillId="3" borderId="13" xfId="0" applyNumberFormat="1" applyFont="1" applyFill="1" applyBorder="1" applyAlignment="1">
      <alignment horizontal="center" vertical="top" wrapText="1"/>
    </xf>
    <xf numFmtId="0" fontId="30" fillId="3" borderId="16" xfId="8" applyFont="1" applyFill="1" applyBorder="1" applyAlignment="1">
      <alignment horizontal="right" vertical="center" wrapText="1"/>
    </xf>
    <xf numFmtId="0" fontId="30" fillId="3" borderId="17" xfId="8" applyFont="1" applyFill="1" applyBorder="1" applyAlignment="1">
      <alignment horizontal="right" vertical="center" wrapText="1"/>
    </xf>
    <xf numFmtId="0" fontId="41" fillId="3" borderId="7" xfId="8" applyFont="1" applyFill="1" applyBorder="1" applyAlignment="1">
      <alignment horizontal="center" vertical="center" wrapText="1"/>
    </xf>
    <xf numFmtId="0" fontId="41" fillId="3" borderId="9" xfId="8" applyFont="1" applyFill="1" applyBorder="1" applyAlignment="1">
      <alignment horizontal="center" vertical="center" wrapText="1"/>
    </xf>
    <xf numFmtId="0" fontId="41" fillId="3" borderId="13" xfId="8" applyFont="1" applyFill="1" applyBorder="1" applyAlignment="1">
      <alignment horizontal="center" vertical="center" wrapText="1"/>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0" fontId="5" fillId="3" borderId="7" xfId="0" applyFont="1" applyFill="1" applyBorder="1"/>
    <xf numFmtId="0" fontId="5" fillId="3" borderId="9" xfId="0" applyFont="1" applyFill="1" applyBorder="1"/>
    <xf numFmtId="0" fontId="5" fillId="3" borderId="13" xfId="0" applyFont="1" applyFill="1" applyBorder="1"/>
    <xf numFmtId="49" fontId="6" fillId="3" borderId="41" xfId="0" applyNumberFormat="1" applyFont="1" applyFill="1" applyBorder="1" applyAlignment="1">
      <alignment horizontal="center" vertical="center" shrinkToFit="1"/>
    </xf>
    <xf numFmtId="49" fontId="6" fillId="3" borderId="40" xfId="0" applyNumberFormat="1" applyFont="1" applyFill="1" applyBorder="1" applyAlignment="1">
      <alignment horizontal="center" vertical="center" shrinkToFit="1"/>
    </xf>
    <xf numFmtId="165" fontId="3" fillId="3" borderId="41"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0" fontId="97" fillId="3" borderId="20" xfId="8" applyFont="1" applyFill="1" applyBorder="1" applyAlignment="1">
      <alignment horizontal="right" vertical="center" wrapText="1" indent="1"/>
    </xf>
    <xf numFmtId="0" fontId="97" fillId="3" borderId="21" xfId="8" applyFont="1" applyFill="1" applyBorder="1" applyAlignment="1">
      <alignment horizontal="right" vertical="center" wrapText="1" indent="1"/>
    </xf>
    <xf numFmtId="0" fontId="23" fillId="4" borderId="18" xfId="8" applyFont="1" applyFill="1" applyBorder="1" applyAlignment="1">
      <alignment horizontal="right" vertical="center" wrapText="1"/>
    </xf>
    <xf numFmtId="0" fontId="23" fillId="4" borderId="19" xfId="8" applyFont="1" applyFill="1" applyBorder="1" applyAlignment="1">
      <alignment horizontal="right" vertical="center" wrapText="1"/>
    </xf>
    <xf numFmtId="49" fontId="6" fillId="3" borderId="29" xfId="6" applyNumberFormat="1" applyFont="1" applyFill="1" applyBorder="1" applyAlignment="1">
      <alignment horizontal="center" vertical="center"/>
    </xf>
    <xf numFmtId="49" fontId="6" fillId="3" borderId="32" xfId="6" applyNumberFormat="1" applyFont="1" applyFill="1" applyBorder="1" applyAlignment="1">
      <alignment horizontal="center" vertical="center"/>
    </xf>
    <xf numFmtId="49" fontId="6" fillId="3" borderId="31" xfId="6" applyNumberFormat="1" applyFont="1" applyFill="1" applyBorder="1" applyAlignment="1">
      <alignment horizontal="center" vertical="center"/>
    </xf>
    <xf numFmtId="49" fontId="6" fillId="3" borderId="0" xfId="6" applyNumberFormat="1" applyFont="1" applyFill="1" applyBorder="1" applyAlignment="1">
      <alignment horizontal="center" vertical="center"/>
    </xf>
    <xf numFmtId="49" fontId="6" fillId="3" borderId="27" xfId="6" applyNumberFormat="1" applyFont="1" applyFill="1" applyBorder="1" applyAlignment="1">
      <alignment horizontal="center" vertical="center"/>
    </xf>
    <xf numFmtId="49" fontId="6" fillId="3" borderId="10" xfId="6" applyNumberFormat="1" applyFont="1" applyFill="1" applyBorder="1" applyAlignment="1">
      <alignment horizontal="center" vertical="center"/>
    </xf>
    <xf numFmtId="0" fontId="23" fillId="3" borderId="16" xfId="8" applyFont="1" applyFill="1" applyBorder="1" applyAlignment="1">
      <alignment horizontal="right" vertical="center" wrapText="1"/>
    </xf>
    <xf numFmtId="0" fontId="23" fillId="3" borderId="17" xfId="8" applyFont="1" applyFill="1" applyBorder="1" applyAlignment="1">
      <alignment horizontal="right" vertical="center" wrapText="1"/>
    </xf>
    <xf numFmtId="49" fontId="6" fillId="3" borderId="11" xfId="6" applyNumberFormat="1" applyFont="1" applyFill="1" applyBorder="1" applyAlignment="1">
      <alignment horizontal="center" wrapText="1"/>
    </xf>
    <xf numFmtId="49" fontId="6" fillId="3" borderId="8" xfId="6" applyNumberFormat="1" applyFont="1" applyFill="1" applyBorder="1" applyAlignment="1">
      <alignment horizontal="center" wrapText="1"/>
    </xf>
    <xf numFmtId="49" fontId="6" fillId="3" borderId="29" xfId="6" applyNumberFormat="1" applyFont="1" applyFill="1" applyBorder="1" applyAlignment="1">
      <alignment horizontal="center" wrapText="1"/>
    </xf>
    <xf numFmtId="49" fontId="6" fillId="3" borderId="30" xfId="6" applyNumberFormat="1" applyFont="1" applyFill="1" applyBorder="1" applyAlignment="1">
      <alignment horizontal="center" wrapText="1"/>
    </xf>
    <xf numFmtId="49" fontId="11" fillId="3" borderId="8" xfId="6" applyNumberFormat="1" applyFont="1" applyFill="1" applyBorder="1" applyAlignment="1">
      <alignment horizontal="center" vertical="top" wrapText="1"/>
    </xf>
    <xf numFmtId="49" fontId="11" fillId="3" borderId="12" xfId="6" applyNumberFormat="1" applyFont="1" applyFill="1" applyBorder="1" applyAlignment="1">
      <alignment horizontal="center" vertical="top" wrapText="1"/>
    </xf>
    <xf numFmtId="49" fontId="10" fillId="3" borderId="8" xfId="6" applyNumberFormat="1" applyFont="1" applyFill="1" applyBorder="1" applyAlignment="1">
      <alignment horizontal="center" vertical="top" wrapText="1"/>
    </xf>
    <xf numFmtId="49" fontId="10" fillId="3" borderId="12" xfId="6" applyNumberFormat="1" applyFont="1" applyFill="1" applyBorder="1" applyAlignment="1">
      <alignment horizontal="center" vertical="top" wrapText="1"/>
    </xf>
    <xf numFmtId="0" fontId="6" fillId="3" borderId="11" xfId="6" applyFont="1" applyFill="1" applyBorder="1" applyAlignment="1">
      <alignment horizontal="center" wrapText="1"/>
    </xf>
    <xf numFmtId="0" fontId="6" fillId="3" borderId="8" xfId="6" applyFont="1" applyFill="1" applyBorder="1" applyAlignment="1">
      <alignment horizontal="center" wrapText="1"/>
    </xf>
    <xf numFmtId="49" fontId="15" fillId="0" borderId="0" xfId="6" applyNumberFormat="1" applyFont="1" applyAlignment="1">
      <alignment horizontal="center" vertical="center"/>
    </xf>
    <xf numFmtId="49" fontId="3" fillId="0" borderId="0" xfId="6" applyNumberFormat="1" applyFont="1" applyAlignment="1">
      <alignment horizontal="center" vertical="center" wrapText="1"/>
    </xf>
    <xf numFmtId="49" fontId="6" fillId="0" borderId="10" xfId="6" applyNumberFormat="1" applyFont="1" applyBorder="1" applyAlignment="1">
      <alignment vertical="center"/>
    </xf>
    <xf numFmtId="49" fontId="3" fillId="0" borderId="0" xfId="6" applyNumberFormat="1" applyFont="1" applyBorder="1" applyAlignment="1">
      <alignment horizontal="center" vertical="center"/>
    </xf>
    <xf numFmtId="49" fontId="35" fillId="3" borderId="11" xfId="6" applyNumberFormat="1" applyFont="1" applyFill="1" applyBorder="1" applyAlignment="1">
      <alignment horizontal="center" vertical="center"/>
    </xf>
    <xf numFmtId="49" fontId="35" fillId="3" borderId="8" xfId="6" applyNumberFormat="1" applyFont="1" applyFill="1" applyBorder="1" applyAlignment="1">
      <alignment horizontal="center" vertical="center"/>
    </xf>
    <xf numFmtId="49" fontId="35" fillId="3" borderId="12" xfId="6" applyNumberFormat="1" applyFont="1" applyFill="1" applyBorder="1" applyAlignment="1">
      <alignment horizontal="center" vertical="center"/>
    </xf>
    <xf numFmtId="49" fontId="11" fillId="3" borderId="27" xfId="6" applyNumberFormat="1" applyFont="1" applyFill="1" applyBorder="1" applyAlignment="1">
      <alignment horizontal="center" vertical="top" wrapText="1"/>
    </xf>
    <xf numFmtId="49" fontId="11" fillId="3" borderId="28" xfId="6" applyNumberFormat="1" applyFont="1" applyFill="1" applyBorder="1" applyAlignment="1">
      <alignment horizontal="center" vertical="top" wrapText="1"/>
    </xf>
    <xf numFmtId="0" fontId="95" fillId="0" borderId="23" xfId="8" applyFont="1" applyFill="1" applyBorder="1" applyAlignment="1">
      <alignment horizontal="right" vertical="center" wrapText="1"/>
    </xf>
    <xf numFmtId="0" fontId="95" fillId="0" borderId="25" xfId="8" applyFont="1" applyFill="1" applyBorder="1" applyAlignment="1">
      <alignment horizontal="right" vertical="center" wrapText="1"/>
    </xf>
    <xf numFmtId="0" fontId="97" fillId="0" borderId="24" xfId="8" applyFont="1" applyFill="1" applyBorder="1" applyAlignment="1">
      <alignment horizontal="right" vertical="center" wrapText="1" indent="1"/>
    </xf>
    <xf numFmtId="0" fontId="97" fillId="0" borderId="26" xfId="8" applyFont="1" applyFill="1" applyBorder="1" applyAlignment="1">
      <alignment horizontal="right" vertical="center" wrapText="1" indent="1"/>
    </xf>
    <xf numFmtId="0" fontId="97" fillId="0" borderId="23" xfId="8" applyFont="1" applyFill="1" applyBorder="1" applyAlignment="1">
      <alignment horizontal="right" vertical="center" wrapText="1" indent="1"/>
    </xf>
    <xf numFmtId="0" fontId="97" fillId="0" borderId="25" xfId="8" applyFont="1" applyFill="1" applyBorder="1" applyAlignment="1">
      <alignment horizontal="right" vertical="center" wrapText="1" indent="1"/>
    </xf>
    <xf numFmtId="0" fontId="23" fillId="0" borderId="23" xfId="8" applyFont="1" applyFill="1" applyBorder="1" applyAlignment="1">
      <alignment horizontal="right" vertical="center" wrapText="1"/>
    </xf>
    <xf numFmtId="0" fontId="23" fillId="0" borderId="25" xfId="8" applyFont="1" applyFill="1" applyBorder="1" applyAlignment="1">
      <alignment horizontal="right" vertical="center" wrapText="1"/>
    </xf>
    <xf numFmtId="0" fontId="97" fillId="4" borderId="23" xfId="8" applyFont="1" applyFill="1" applyBorder="1" applyAlignment="1">
      <alignment horizontal="right" vertical="center" wrapText="1" indent="1"/>
    </xf>
    <xf numFmtId="0" fontId="97" fillId="4" borderId="25" xfId="8" applyFont="1" applyFill="1" applyBorder="1" applyAlignment="1">
      <alignment horizontal="right" vertical="center" wrapText="1" indent="1"/>
    </xf>
    <xf numFmtId="0" fontId="95" fillId="4" borderId="23" xfId="8" applyFont="1" applyFill="1" applyBorder="1" applyAlignment="1">
      <alignment horizontal="right" vertical="center" wrapText="1"/>
    </xf>
    <xf numFmtId="0" fontId="95" fillId="4" borderId="25" xfId="8" applyFont="1" applyFill="1" applyBorder="1" applyAlignment="1">
      <alignment horizontal="right" vertical="center" wrapText="1"/>
    </xf>
    <xf numFmtId="49" fontId="35" fillId="3" borderId="13" xfId="0" applyNumberFormat="1" applyFont="1" applyFill="1" applyBorder="1" applyAlignment="1">
      <alignment horizontal="center" vertical="top"/>
    </xf>
    <xf numFmtId="0" fontId="30" fillId="4" borderId="22" xfId="8" applyFont="1" applyFill="1" applyBorder="1" applyAlignment="1">
      <alignment horizontal="right" vertical="center" wrapText="1"/>
    </xf>
    <xf numFmtId="0" fontId="30" fillId="4" borderId="39" xfId="8" applyFont="1" applyFill="1" applyBorder="1" applyAlignment="1">
      <alignment horizontal="right" vertical="center" wrapText="1"/>
    </xf>
    <xf numFmtId="49" fontId="6" fillId="3" borderId="7" xfId="0" applyNumberFormat="1" applyFont="1" applyFill="1" applyBorder="1" applyAlignment="1">
      <alignment horizontal="center"/>
    </xf>
    <xf numFmtId="0" fontId="17" fillId="3" borderId="0" xfId="8" applyFont="1" applyFill="1" applyBorder="1" applyAlignment="1">
      <alignment horizontal="right" vertical="center" wrapText="1" indent="1"/>
    </xf>
    <xf numFmtId="0" fontId="41" fillId="3" borderId="23" xfId="8" applyFont="1" applyFill="1" applyBorder="1" applyAlignment="1">
      <alignment horizontal="right" vertical="center" wrapText="1"/>
    </xf>
    <xf numFmtId="0" fontId="41" fillId="3" borderId="25" xfId="8" applyFont="1" applyFill="1" applyBorder="1" applyAlignment="1">
      <alignment horizontal="right" vertical="center" wrapText="1"/>
    </xf>
    <xf numFmtId="0" fontId="37" fillId="0" borderId="23" xfId="8" applyFont="1" applyFill="1" applyBorder="1" applyAlignment="1">
      <alignment horizontal="right" vertical="center" wrapText="1" indent="1"/>
    </xf>
    <xf numFmtId="0" fontId="37" fillId="0" borderId="25" xfId="8" applyFont="1" applyFill="1" applyBorder="1" applyAlignment="1">
      <alignment horizontal="right" vertical="center" wrapText="1" indent="1"/>
    </xf>
    <xf numFmtId="0" fontId="37" fillId="0" borderId="24" xfId="8" applyFont="1" applyFill="1" applyBorder="1" applyAlignment="1">
      <alignment horizontal="right" vertical="center" wrapText="1" indent="1"/>
    </xf>
    <xf numFmtId="0" fontId="37" fillId="0" borderId="26" xfId="8" applyFont="1" applyFill="1" applyBorder="1" applyAlignment="1">
      <alignment horizontal="right" vertical="center" wrapText="1" indent="1"/>
    </xf>
    <xf numFmtId="0" fontId="41" fillId="0" borderId="23" xfId="8" applyFont="1" applyFill="1" applyBorder="1" applyAlignment="1">
      <alignment horizontal="right" vertical="center" wrapText="1"/>
    </xf>
    <xf numFmtId="0" fontId="41" fillId="0" borderId="25" xfId="8" applyFont="1" applyFill="1" applyBorder="1" applyAlignment="1">
      <alignment horizontal="right" vertical="center" wrapText="1"/>
    </xf>
    <xf numFmtId="0" fontId="37" fillId="3" borderId="23" xfId="8" applyFont="1" applyFill="1" applyBorder="1" applyAlignment="1">
      <alignment horizontal="right" vertical="center" wrapText="1" indent="1"/>
    </xf>
    <xf numFmtId="0" fontId="37" fillId="3" borderId="25" xfId="8" applyFont="1" applyFill="1" applyBorder="1" applyAlignment="1">
      <alignment horizontal="right" vertical="center" wrapText="1" indent="1"/>
    </xf>
    <xf numFmtId="0" fontId="30" fillId="0" borderId="23" xfId="8" applyFont="1" applyFill="1" applyBorder="1" applyAlignment="1">
      <alignment horizontal="right" vertical="center" wrapText="1"/>
    </xf>
    <xf numFmtId="0" fontId="30" fillId="0" borderId="25" xfId="8" applyFont="1" applyFill="1" applyBorder="1" applyAlignment="1">
      <alignment horizontal="right" vertical="center" wrapText="1"/>
    </xf>
    <xf numFmtId="0" fontId="37" fillId="0" borderId="0" xfId="8" applyFont="1" applyFill="1" applyBorder="1" applyAlignment="1">
      <alignment horizontal="right" vertical="center" wrapText="1" indent="1"/>
    </xf>
    <xf numFmtId="0" fontId="41" fillId="3" borderId="24" xfId="8" applyFont="1" applyFill="1" applyBorder="1" applyAlignment="1">
      <alignment horizontal="right" vertical="center" wrapText="1"/>
    </xf>
    <xf numFmtId="0" fontId="41" fillId="3" borderId="26" xfId="8" applyFont="1" applyFill="1" applyBorder="1" applyAlignment="1">
      <alignment horizontal="right" vertical="center" wrapText="1"/>
    </xf>
    <xf numFmtId="0" fontId="37" fillId="4" borderId="23" xfId="8" applyFont="1" applyFill="1" applyBorder="1" applyAlignment="1">
      <alignment horizontal="right" vertical="center" wrapText="1" indent="1"/>
    </xf>
    <xf numFmtId="0" fontId="37" fillId="4" borderId="25" xfId="8" applyFont="1" applyFill="1" applyBorder="1" applyAlignment="1">
      <alignment horizontal="right" vertical="center" wrapText="1" indent="1"/>
    </xf>
    <xf numFmtId="0" fontId="41" fillId="4" borderId="23" xfId="8" applyFont="1" applyFill="1" applyBorder="1" applyAlignment="1">
      <alignment horizontal="right" vertical="center" wrapText="1"/>
    </xf>
    <xf numFmtId="0" fontId="41" fillId="4" borderId="25" xfId="8" applyFont="1" applyFill="1" applyBorder="1" applyAlignment="1">
      <alignment horizontal="right" vertical="center" wrapText="1"/>
    </xf>
    <xf numFmtId="0" fontId="37" fillId="3" borderId="0" xfId="8" applyFont="1" applyFill="1" applyBorder="1" applyAlignment="1">
      <alignment horizontal="right" vertical="center" wrapText="1" indent="1"/>
    </xf>
    <xf numFmtId="49" fontId="6" fillId="0" borderId="10" xfId="0" applyNumberFormat="1" applyFont="1" applyBorder="1" applyAlignment="1">
      <alignment vertical="center"/>
    </xf>
    <xf numFmtId="0" fontId="3" fillId="0" borderId="10" xfId="0" applyFont="1" applyBorder="1" applyAlignment="1">
      <alignment horizontal="center" vertical="center"/>
    </xf>
    <xf numFmtId="49" fontId="7" fillId="0" borderId="10" xfId="0" applyNumberFormat="1" applyFont="1" applyBorder="1" applyAlignment="1">
      <alignment horizontal="right" vertical="center"/>
    </xf>
    <xf numFmtId="49" fontId="6" fillId="3" borderId="22" xfId="0" applyNumberFormat="1" applyFont="1" applyFill="1" applyBorder="1" applyAlignment="1">
      <alignment horizontal="center"/>
    </xf>
    <xf numFmtId="49" fontId="6" fillId="3" borderId="32" xfId="0" applyNumberFormat="1" applyFont="1" applyFill="1" applyBorder="1" applyAlignment="1">
      <alignment horizontal="center"/>
    </xf>
    <xf numFmtId="49" fontId="6" fillId="3" borderId="39" xfId="0" applyNumberFormat="1" applyFont="1" applyFill="1" applyBorder="1" applyAlignment="1">
      <alignment horizontal="center"/>
    </xf>
    <xf numFmtId="49" fontId="6" fillId="3" borderId="24" xfId="0" applyNumberFormat="1" applyFont="1" applyFill="1" applyBorder="1" applyAlignment="1">
      <alignment horizontal="center" vertical="center"/>
    </xf>
    <xf numFmtId="49" fontId="6" fillId="3" borderId="26" xfId="0" applyNumberFormat="1" applyFont="1" applyFill="1" applyBorder="1" applyAlignment="1">
      <alignment horizontal="center" vertical="center"/>
    </xf>
    <xf numFmtId="49" fontId="35" fillId="3" borderId="24" xfId="0" applyNumberFormat="1" applyFont="1" applyFill="1" applyBorder="1" applyAlignment="1">
      <alignment horizontal="center" vertical="top"/>
    </xf>
    <xf numFmtId="49" fontId="35" fillId="3" borderId="10" xfId="0" applyNumberFormat="1" applyFont="1" applyFill="1" applyBorder="1" applyAlignment="1">
      <alignment horizontal="center" vertical="top"/>
    </xf>
    <xf numFmtId="49" fontId="35" fillId="3" borderId="26" xfId="0" applyNumberFormat="1" applyFont="1" applyFill="1" applyBorder="1" applyAlignment="1">
      <alignment horizontal="center" vertical="top"/>
    </xf>
    <xf numFmtId="0" fontId="37" fillId="3" borderId="24" xfId="8" applyFont="1" applyFill="1" applyBorder="1" applyAlignment="1">
      <alignment horizontal="right" vertical="center" wrapText="1" indent="1"/>
    </xf>
    <xf numFmtId="0" fontId="37" fillId="3" borderId="26" xfId="8" applyFont="1" applyFill="1" applyBorder="1" applyAlignment="1">
      <alignment horizontal="right" vertical="center" wrapText="1" indent="1"/>
    </xf>
    <xf numFmtId="49" fontId="3" fillId="2" borderId="9" xfId="0" applyNumberFormat="1" applyFont="1" applyFill="1" applyBorder="1" applyAlignment="1">
      <alignment horizontal="right" vertical="center" wrapText="1" indent="1"/>
    </xf>
    <xf numFmtId="49" fontId="3" fillId="2" borderId="13" xfId="0" applyNumberFormat="1" applyFont="1" applyFill="1" applyBorder="1" applyAlignment="1">
      <alignment horizontal="right" vertical="center" wrapText="1" indent="1"/>
    </xf>
    <xf numFmtId="49" fontId="3" fillId="3" borderId="4" xfId="0" applyNumberFormat="1" applyFont="1" applyFill="1" applyBorder="1" applyAlignment="1">
      <alignment horizontal="right" vertical="center" wrapText="1" indent="1"/>
    </xf>
    <xf numFmtId="49" fontId="3" fillId="3" borderId="9" xfId="0" applyNumberFormat="1" applyFont="1" applyFill="1" applyBorder="1" applyAlignment="1">
      <alignment horizontal="right" vertical="center" wrapText="1" indent="1"/>
    </xf>
    <xf numFmtId="49" fontId="3" fillId="3" borderId="3" xfId="0" applyNumberFormat="1" applyFont="1" applyFill="1" applyBorder="1" applyAlignment="1">
      <alignment horizontal="right" vertical="center" wrapText="1" indent="1"/>
    </xf>
    <xf numFmtId="49" fontId="3" fillId="2" borderId="7" xfId="0" applyNumberFormat="1" applyFont="1" applyFill="1" applyBorder="1" applyAlignment="1">
      <alignment horizontal="right" vertical="center" wrapText="1" indent="1"/>
    </xf>
    <xf numFmtId="0" fontId="30" fillId="3" borderId="15" xfId="8" applyFont="1" applyFill="1" applyBorder="1" applyAlignment="1">
      <alignment horizontal="center" vertical="center" wrapText="1"/>
    </xf>
    <xf numFmtId="0" fontId="6" fillId="3" borderId="15" xfId="8" applyFont="1" applyFill="1" applyBorder="1" applyAlignment="1">
      <alignment horizontal="center" vertical="center" wrapText="1"/>
    </xf>
    <xf numFmtId="0" fontId="30" fillId="4" borderId="23" xfId="8" applyFont="1" applyFill="1" applyBorder="1" applyAlignment="1">
      <alignment horizontal="right" vertical="center" wrapText="1"/>
    </xf>
    <xf numFmtId="0" fontId="30" fillId="4" borderId="25" xfId="8" applyFont="1" applyFill="1" applyBorder="1" applyAlignment="1">
      <alignment horizontal="right" vertical="center" wrapText="1"/>
    </xf>
    <xf numFmtId="0" fontId="3" fillId="0" borderId="10" xfId="6" applyFont="1" applyBorder="1" applyAlignment="1">
      <alignment horizontal="center" vertical="center"/>
    </xf>
    <xf numFmtId="49" fontId="5" fillId="3" borderId="7" xfId="6" applyNumberFormat="1" applyFont="1" applyFill="1" applyBorder="1" applyAlignment="1">
      <alignment horizontal="center" vertical="center"/>
    </xf>
    <xf numFmtId="49" fontId="5" fillId="3" borderId="13" xfId="6" applyNumberFormat="1" applyFont="1" applyFill="1" applyBorder="1" applyAlignment="1">
      <alignment horizontal="center" vertical="center"/>
    </xf>
    <xf numFmtId="49" fontId="3" fillId="3" borderId="22" xfId="6" applyNumberFormat="1" applyFont="1" applyFill="1" applyBorder="1" applyAlignment="1">
      <alignment horizontal="center" vertical="center"/>
    </xf>
    <xf numFmtId="49" fontId="3" fillId="3" borderId="39" xfId="6" applyNumberFormat="1" applyFont="1" applyFill="1" applyBorder="1" applyAlignment="1">
      <alignment horizontal="center" vertical="center"/>
    </xf>
    <xf numFmtId="49" fontId="3" fillId="3" borderId="24" xfId="6" applyNumberFormat="1" applyFont="1" applyFill="1" applyBorder="1" applyAlignment="1">
      <alignment horizontal="center" vertical="center"/>
    </xf>
    <xf numFmtId="49" fontId="3" fillId="3" borderId="26" xfId="6" applyNumberFormat="1" applyFont="1" applyFill="1" applyBorder="1" applyAlignment="1">
      <alignment horizontal="center" vertical="center"/>
    </xf>
    <xf numFmtId="49" fontId="15" fillId="0" borderId="0" xfId="6" applyNumberFormat="1" applyFont="1" applyAlignment="1">
      <alignment horizontal="center" vertical="center" wrapText="1"/>
    </xf>
    <xf numFmtId="49" fontId="3" fillId="0" borderId="0" xfId="6" applyNumberFormat="1" applyFont="1" applyAlignment="1">
      <alignment horizontal="center" vertical="center"/>
    </xf>
    <xf numFmtId="0" fontId="37" fillId="4" borderId="22" xfId="8" applyFont="1" applyFill="1" applyBorder="1" applyAlignment="1">
      <alignment horizontal="right" vertical="center" wrapText="1" indent="1"/>
    </xf>
    <xf numFmtId="0" fontId="37" fillId="4" borderId="39" xfId="8" applyFont="1" applyFill="1" applyBorder="1" applyAlignment="1">
      <alignment horizontal="right" vertical="center" wrapText="1" indent="1"/>
    </xf>
    <xf numFmtId="0" fontId="41" fillId="0" borderId="22" xfId="8" applyFont="1" applyFill="1" applyBorder="1" applyAlignment="1">
      <alignment horizontal="right" vertical="center" wrapText="1"/>
    </xf>
    <xf numFmtId="0" fontId="41" fillId="0" borderId="39" xfId="8" applyFont="1" applyFill="1" applyBorder="1" applyAlignment="1">
      <alignment horizontal="right" vertical="center" wrapText="1"/>
    </xf>
    <xf numFmtId="0" fontId="3" fillId="3" borderId="15" xfId="8" applyFont="1" applyFill="1" applyBorder="1" applyAlignment="1">
      <alignment horizontal="center" vertical="center" wrapText="1"/>
    </xf>
    <xf numFmtId="0" fontId="41" fillId="3" borderId="0" xfId="8" applyFont="1" applyFill="1" applyBorder="1" applyAlignment="1">
      <alignment horizontal="right" vertical="center" wrapText="1"/>
    </xf>
    <xf numFmtId="0" fontId="41" fillId="3" borderId="15" xfId="8" applyFont="1" applyFill="1" applyBorder="1" applyAlignment="1">
      <alignment horizontal="center" vertical="center" wrapText="1"/>
    </xf>
    <xf numFmtId="49" fontId="6" fillId="0" borderId="0" xfId="6" applyNumberFormat="1" applyFont="1" applyAlignment="1">
      <alignment vertical="center"/>
    </xf>
    <xf numFmtId="0" fontId="41" fillId="0" borderId="23" xfId="8" applyFont="1" applyFill="1" applyBorder="1" applyAlignment="1">
      <alignment vertical="center" wrapText="1"/>
    </xf>
    <xf numFmtId="0" fontId="41" fillId="0" borderId="25" xfId="8" applyFont="1" applyFill="1" applyBorder="1" applyAlignment="1">
      <alignment vertical="center" wrapText="1"/>
    </xf>
    <xf numFmtId="0" fontId="30" fillId="0" borderId="23" xfId="8" applyFont="1" applyFill="1" applyBorder="1" applyAlignment="1">
      <alignment vertical="center" wrapText="1"/>
    </xf>
    <xf numFmtId="0" fontId="30" fillId="0" borderId="25" xfId="8" applyFont="1" applyFill="1" applyBorder="1" applyAlignment="1">
      <alignment vertical="center" wrapText="1"/>
    </xf>
    <xf numFmtId="49" fontId="7" fillId="0" borderId="0" xfId="0" applyNumberFormat="1" applyFont="1" applyAlignment="1">
      <alignment horizontal="right" vertical="center"/>
    </xf>
    <xf numFmtId="0" fontId="41" fillId="4" borderId="22" xfId="8" applyFont="1" applyFill="1" applyBorder="1" applyAlignment="1">
      <alignment horizontal="right" vertical="center" wrapText="1"/>
    </xf>
    <xf numFmtId="0" fontId="41" fillId="4" borderId="39" xfId="8" applyFont="1" applyFill="1" applyBorder="1" applyAlignment="1">
      <alignment horizontal="right" vertical="center" wrapText="1"/>
    </xf>
    <xf numFmtId="165" fontId="3" fillId="3" borderId="15" xfId="0" applyNumberFormat="1" applyFont="1" applyFill="1" applyBorder="1" applyAlignment="1">
      <alignment horizontal="center" vertical="center"/>
    </xf>
    <xf numFmtId="49" fontId="6" fillId="2" borderId="1" xfId="0" applyNumberFormat="1" applyFont="1" applyFill="1" applyBorder="1" applyAlignment="1">
      <alignment horizontal="right" vertical="center" wrapText="1" indent="1"/>
    </xf>
    <xf numFmtId="49" fontId="6" fillId="3" borderId="1" xfId="0" applyNumberFormat="1" applyFont="1" applyFill="1" applyBorder="1" applyAlignment="1">
      <alignment horizontal="right" vertical="center" wrapText="1" indent="1"/>
    </xf>
    <xf numFmtId="49" fontId="6" fillId="2" borderId="3" xfId="0" applyNumberFormat="1" applyFont="1" applyFill="1" applyBorder="1" applyAlignment="1">
      <alignment horizontal="right" vertical="center" wrapText="1" indent="1"/>
    </xf>
    <xf numFmtId="49" fontId="6" fillId="2" borderId="4" xfId="0" applyNumberFormat="1" applyFont="1" applyFill="1" applyBorder="1" applyAlignment="1">
      <alignment horizontal="right" vertical="center" wrapText="1" indent="1"/>
    </xf>
    <xf numFmtId="49" fontId="6" fillId="3" borderId="2"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0" fontId="23" fillId="0" borderId="23" xfId="8" applyFont="1" applyFill="1" applyBorder="1" applyAlignment="1">
      <alignment vertical="center" wrapText="1"/>
    </xf>
    <xf numFmtId="0" fontId="23" fillId="0" borderId="25" xfId="8" applyFont="1" applyFill="1" applyBorder="1" applyAlignment="1">
      <alignment vertical="center" wrapText="1"/>
    </xf>
    <xf numFmtId="0" fontId="95" fillId="0" borderId="23" xfId="8" applyFont="1" applyFill="1" applyBorder="1" applyAlignment="1">
      <alignment vertical="center" wrapText="1"/>
    </xf>
    <xf numFmtId="0" fontId="95" fillId="0" borderId="25" xfId="8" applyFont="1" applyFill="1" applyBorder="1" applyAlignment="1">
      <alignment vertical="center" wrapText="1"/>
    </xf>
    <xf numFmtId="0" fontId="95" fillId="4" borderId="22" xfId="8" applyFont="1" applyFill="1" applyBorder="1" applyAlignment="1">
      <alignment horizontal="right" vertical="center" wrapText="1"/>
    </xf>
    <xf numFmtId="0" fontId="95" fillId="4" borderId="39" xfId="8" applyFont="1" applyFill="1" applyBorder="1" applyAlignment="1">
      <alignment horizontal="right" vertical="center" wrapText="1"/>
    </xf>
    <xf numFmtId="0" fontId="6" fillId="3" borderId="7" xfId="8" applyFont="1" applyFill="1" applyBorder="1" applyAlignment="1">
      <alignment horizontal="center" vertical="center" wrapText="1"/>
    </xf>
    <xf numFmtId="0" fontId="6" fillId="3" borderId="9" xfId="8" applyFont="1" applyFill="1" applyBorder="1" applyAlignment="1">
      <alignment horizontal="center" vertical="center" wrapText="1"/>
    </xf>
    <xf numFmtId="0" fontId="6" fillId="3" borderId="13" xfId="8" applyFont="1" applyFill="1" applyBorder="1" applyAlignment="1">
      <alignment horizontal="center" vertical="center" wrapText="1"/>
    </xf>
    <xf numFmtId="164" fontId="6" fillId="3" borderId="11" xfId="57" applyFont="1" applyFill="1" applyBorder="1" applyAlignment="1">
      <alignment horizontal="center" wrapText="1"/>
    </xf>
    <xf numFmtId="164" fontId="6" fillId="3" borderId="8" xfId="57" applyFont="1" applyFill="1" applyBorder="1" applyAlignment="1">
      <alignment horizontal="center" wrapText="1"/>
    </xf>
    <xf numFmtId="166" fontId="6" fillId="3" borderId="11" xfId="6" applyNumberFormat="1" applyFont="1" applyFill="1" applyBorder="1" applyAlignment="1">
      <alignment horizontal="center" wrapText="1"/>
    </xf>
    <xf numFmtId="166" fontId="6" fillId="3" borderId="8" xfId="6" applyNumberFormat="1" applyFont="1" applyFill="1" applyBorder="1" applyAlignment="1">
      <alignment horizontal="center" wrapText="1"/>
    </xf>
    <xf numFmtId="164" fontId="11" fillId="3" borderId="8" xfId="57" applyFont="1" applyFill="1" applyBorder="1" applyAlignment="1">
      <alignment horizontal="center" vertical="top" wrapText="1"/>
    </xf>
    <xf numFmtId="164" fontId="11" fillId="3" borderId="12" xfId="57" applyFont="1" applyFill="1" applyBorder="1" applyAlignment="1">
      <alignment horizontal="center" vertical="top" wrapText="1"/>
    </xf>
    <xf numFmtId="166" fontId="11" fillId="3" borderId="8" xfId="6" applyNumberFormat="1" applyFont="1" applyFill="1" applyBorder="1" applyAlignment="1">
      <alignment horizontal="center" vertical="top" wrapText="1"/>
    </xf>
    <xf numFmtId="166" fontId="11" fillId="3" borderId="12" xfId="6" applyNumberFormat="1" applyFont="1" applyFill="1" applyBorder="1" applyAlignment="1">
      <alignment horizontal="center" vertical="top" wrapText="1"/>
    </xf>
  </cellXfs>
  <cellStyles count="58">
    <cellStyle name="Comma" xfId="57" builtinId="3"/>
    <cellStyle name="Comma 2" xfId="1"/>
    <cellStyle name="Comma 2 2" xfId="28"/>
    <cellStyle name="Comma 3" xfId="2"/>
    <cellStyle name="Comma 4" xfId="51"/>
    <cellStyle name="H1" xfId="29"/>
    <cellStyle name="H2" xfId="30"/>
    <cellStyle name="had" xfId="31"/>
    <cellStyle name="had0" xfId="32"/>
    <cellStyle name="Had1" xfId="33"/>
    <cellStyle name="Had2" xfId="34"/>
    <cellStyle name="Had3" xfId="35"/>
    <cellStyle name="Hyperlink 2" xfId="3"/>
    <cellStyle name="Hyperlink 2 2" xfId="36"/>
    <cellStyle name="inxa" xfId="37"/>
    <cellStyle name="inxe" xfId="38"/>
    <cellStyle name="Normal" xfId="0" builtinId="0"/>
    <cellStyle name="Normal 10" xfId="4"/>
    <cellStyle name="Normal 10 2" xfId="5"/>
    <cellStyle name="Normal 11" xfId="6"/>
    <cellStyle name="Normal 12" xfId="7"/>
    <cellStyle name="Normal 12 2" xfId="52"/>
    <cellStyle name="Normal 12 2 2" xfId="56"/>
    <cellStyle name="Normal 12 3" xfId="55"/>
    <cellStyle name="Normal 13" xfId="54"/>
    <cellStyle name="Normal 14" xfId="53"/>
    <cellStyle name="Normal 2" xfId="8"/>
    <cellStyle name="Normal 2 2" xfId="9"/>
    <cellStyle name="Normal 2 2 2" xfId="27"/>
    <cellStyle name="Normal 2 3" xfId="10"/>
    <cellStyle name="Normal 2 3 2" xfId="39"/>
    <cellStyle name="Normal 2 4" xfId="11"/>
    <cellStyle name="Normal 2_نشره التجاره الداخليه 21" xfId="12"/>
    <cellStyle name="Normal 3" xfId="13"/>
    <cellStyle name="Normal 3 2" xfId="14"/>
    <cellStyle name="Normal 4" xfId="15"/>
    <cellStyle name="Normal 4 2" xfId="16"/>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NotA" xfId="40"/>
    <cellStyle name="Note 2" xfId="41"/>
    <cellStyle name="T1" xfId="42"/>
    <cellStyle name="T2" xfId="43"/>
    <cellStyle name="Total 2" xfId="44"/>
    <cellStyle name="Total1" xfId="45"/>
    <cellStyle name="TXT1" xfId="46"/>
    <cellStyle name="TXT2" xfId="47"/>
    <cellStyle name="TXT3" xfId="48"/>
    <cellStyle name="TXT4" xfId="49"/>
    <cellStyle name="TXT5"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png"/><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5.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0</xdr:colOff>
      <xdr:row>1</xdr:row>
      <xdr:rowOff>123825</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719137</xdr:colOff>
      <xdr:row>1</xdr:row>
      <xdr:rowOff>35719</xdr:rowOff>
    </xdr:from>
    <xdr:to>
      <xdr:col>3</xdr:col>
      <xdr:colOff>719137</xdr:colOff>
      <xdr:row>1</xdr:row>
      <xdr:rowOff>702469</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0" y="1452563"/>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2128838</xdr:colOff>
      <xdr:row>0</xdr:row>
      <xdr:rowOff>233363</xdr:rowOff>
    </xdr:from>
    <xdr:to>
      <xdr:col>2</xdr:col>
      <xdr:colOff>566738</xdr:colOff>
      <xdr:row>0</xdr:row>
      <xdr:rowOff>1185863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7263" y="233363"/>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142877</xdr:colOff>
      <xdr:row>1</xdr:row>
      <xdr:rowOff>130968</xdr:rowOff>
    </xdr:from>
    <xdr:to>
      <xdr:col>3</xdr:col>
      <xdr:colOff>1238250</xdr:colOff>
      <xdr:row>3</xdr:row>
      <xdr:rowOff>116681</xdr:rowOff>
    </xdr:to>
    <xdr:grpSp>
      <xdr:nvGrpSpPr>
        <xdr:cNvPr id="43011" name="Group 3"/>
        <xdr:cNvGrpSpPr>
          <a:grpSpLocks noChangeAspect="1"/>
        </xdr:cNvGrpSpPr>
      </xdr:nvGrpSpPr>
      <xdr:grpSpPr bwMode="auto">
        <a:xfrm>
          <a:off x="2786065" y="1547812"/>
          <a:ext cx="6381748" cy="3938588"/>
          <a:chOff x="277" y="142"/>
          <a:chExt cx="666" cy="416"/>
        </a:xfrm>
      </xdr:grpSpPr>
      <xdr:sp macro="" textlink="">
        <xdr:nvSpPr>
          <xdr:cNvPr id="43010" name="AutoShape 2"/>
          <xdr:cNvSpPr>
            <a:spLocks noChangeAspect="1" noChangeArrowheads="1" noTextEdit="1"/>
          </xdr:cNvSpPr>
        </xdr:nvSpPr>
        <xdr:spPr bwMode="auto">
          <a:xfrm>
            <a:off x="391" y="142"/>
            <a:ext cx="552" cy="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3012" name="Freeform 4"/>
          <xdr:cNvSpPr>
            <a:spLocks/>
          </xdr:cNvSpPr>
        </xdr:nvSpPr>
        <xdr:spPr bwMode="auto">
          <a:xfrm>
            <a:off x="787" y="308"/>
            <a:ext cx="42" cy="29"/>
          </a:xfrm>
          <a:custGeom>
            <a:avLst/>
            <a:gdLst>
              <a:gd name="T0" fmla="*/ 215 w 294"/>
              <a:gd name="T1" fmla="*/ 311 h 315"/>
              <a:gd name="T2" fmla="*/ 172 w 294"/>
              <a:gd name="T3" fmla="*/ 312 h 315"/>
              <a:gd name="T4" fmla="*/ 132 w 294"/>
              <a:gd name="T5" fmla="*/ 283 h 315"/>
              <a:gd name="T6" fmla="*/ 117 w 294"/>
              <a:gd name="T7" fmla="*/ 252 h 315"/>
              <a:gd name="T8" fmla="*/ 120 w 294"/>
              <a:gd name="T9" fmla="*/ 200 h 315"/>
              <a:gd name="T10" fmla="*/ 159 w 294"/>
              <a:gd name="T11" fmla="*/ 152 h 315"/>
              <a:gd name="T12" fmla="*/ 203 w 294"/>
              <a:gd name="T13" fmla="*/ 130 h 315"/>
              <a:gd name="T14" fmla="*/ 226 w 294"/>
              <a:gd name="T15" fmla="*/ 102 h 315"/>
              <a:gd name="T16" fmla="*/ 228 w 294"/>
              <a:gd name="T17" fmla="*/ 70 h 315"/>
              <a:gd name="T18" fmla="*/ 247 w 294"/>
              <a:gd name="T19" fmla="*/ 92 h 315"/>
              <a:gd name="T20" fmla="*/ 245 w 294"/>
              <a:gd name="T21" fmla="*/ 124 h 315"/>
              <a:gd name="T22" fmla="*/ 238 w 294"/>
              <a:gd name="T23" fmla="*/ 143 h 315"/>
              <a:gd name="T24" fmla="*/ 243 w 294"/>
              <a:gd name="T25" fmla="*/ 163 h 315"/>
              <a:gd name="T26" fmla="*/ 230 w 294"/>
              <a:gd name="T27" fmla="*/ 177 h 315"/>
              <a:gd name="T28" fmla="*/ 230 w 294"/>
              <a:gd name="T29" fmla="*/ 193 h 315"/>
              <a:gd name="T30" fmla="*/ 224 w 294"/>
              <a:gd name="T31" fmla="*/ 212 h 315"/>
              <a:gd name="T32" fmla="*/ 204 w 294"/>
              <a:gd name="T33" fmla="*/ 222 h 315"/>
              <a:gd name="T34" fmla="*/ 198 w 294"/>
              <a:gd name="T35" fmla="*/ 200 h 315"/>
              <a:gd name="T36" fmla="*/ 180 w 294"/>
              <a:gd name="T37" fmla="*/ 194 h 315"/>
              <a:gd name="T38" fmla="*/ 151 w 294"/>
              <a:gd name="T39" fmla="*/ 211 h 315"/>
              <a:gd name="T40" fmla="*/ 145 w 294"/>
              <a:gd name="T41" fmla="*/ 237 h 315"/>
              <a:gd name="T42" fmla="*/ 157 w 294"/>
              <a:gd name="T43" fmla="*/ 266 h 315"/>
              <a:gd name="T44" fmla="*/ 178 w 294"/>
              <a:gd name="T45" fmla="*/ 283 h 315"/>
              <a:gd name="T46" fmla="*/ 208 w 294"/>
              <a:gd name="T47" fmla="*/ 281 h 315"/>
              <a:gd name="T48" fmla="*/ 244 w 294"/>
              <a:gd name="T49" fmla="*/ 254 h 315"/>
              <a:gd name="T50" fmla="*/ 252 w 294"/>
              <a:gd name="T51" fmla="*/ 240 h 315"/>
              <a:gd name="T52" fmla="*/ 260 w 294"/>
              <a:gd name="T53" fmla="*/ 203 h 315"/>
              <a:gd name="T54" fmla="*/ 264 w 294"/>
              <a:gd name="T55" fmla="*/ 31 h 315"/>
              <a:gd name="T56" fmla="*/ 135 w 294"/>
              <a:gd name="T57" fmla="*/ 35 h 315"/>
              <a:gd name="T58" fmla="*/ 79 w 294"/>
              <a:gd name="T59" fmla="*/ 42 h 315"/>
              <a:gd name="T60" fmla="*/ 59 w 294"/>
              <a:gd name="T61" fmla="*/ 53 h 315"/>
              <a:gd name="T62" fmla="*/ 36 w 294"/>
              <a:gd name="T63" fmla="*/ 80 h 315"/>
              <a:gd name="T64" fmla="*/ 29 w 294"/>
              <a:gd name="T65" fmla="*/ 113 h 315"/>
              <a:gd name="T66" fmla="*/ 39 w 294"/>
              <a:gd name="T67" fmla="*/ 139 h 315"/>
              <a:gd name="T68" fmla="*/ 72 w 294"/>
              <a:gd name="T69" fmla="*/ 159 h 315"/>
              <a:gd name="T70" fmla="*/ 96 w 294"/>
              <a:gd name="T71" fmla="*/ 154 h 315"/>
              <a:gd name="T72" fmla="*/ 111 w 294"/>
              <a:gd name="T73" fmla="*/ 137 h 315"/>
              <a:gd name="T74" fmla="*/ 111 w 294"/>
              <a:gd name="T75" fmla="*/ 108 h 315"/>
              <a:gd name="T76" fmla="*/ 94 w 294"/>
              <a:gd name="T77" fmla="*/ 96 h 315"/>
              <a:gd name="T78" fmla="*/ 90 w 294"/>
              <a:gd name="T79" fmla="*/ 81 h 315"/>
              <a:gd name="T80" fmla="*/ 108 w 294"/>
              <a:gd name="T81" fmla="*/ 68 h 315"/>
              <a:gd name="T82" fmla="*/ 127 w 294"/>
              <a:gd name="T83" fmla="*/ 76 h 315"/>
              <a:gd name="T84" fmla="*/ 137 w 294"/>
              <a:gd name="T85" fmla="*/ 57 h 315"/>
              <a:gd name="T86" fmla="*/ 155 w 294"/>
              <a:gd name="T87" fmla="*/ 57 h 315"/>
              <a:gd name="T88" fmla="*/ 169 w 294"/>
              <a:gd name="T89" fmla="*/ 59 h 315"/>
              <a:gd name="T90" fmla="*/ 198 w 294"/>
              <a:gd name="T91" fmla="*/ 49 h 315"/>
              <a:gd name="T92" fmla="*/ 224 w 294"/>
              <a:gd name="T93" fmla="*/ 61 h 315"/>
              <a:gd name="T94" fmla="*/ 208 w 294"/>
              <a:gd name="T95" fmla="*/ 69 h 315"/>
              <a:gd name="T96" fmla="*/ 179 w 294"/>
              <a:gd name="T97" fmla="*/ 88 h 315"/>
              <a:gd name="T98" fmla="*/ 161 w 294"/>
              <a:gd name="T99" fmla="*/ 124 h 315"/>
              <a:gd name="T100" fmla="*/ 125 w 294"/>
              <a:gd name="T101" fmla="*/ 176 h 315"/>
              <a:gd name="T102" fmla="*/ 69 w 294"/>
              <a:gd name="T103" fmla="*/ 193 h 315"/>
              <a:gd name="T104" fmla="*/ 40 w 294"/>
              <a:gd name="T105" fmla="*/ 182 h 315"/>
              <a:gd name="T106" fmla="*/ 9 w 294"/>
              <a:gd name="T107" fmla="*/ 146 h 315"/>
              <a:gd name="T108" fmla="*/ 0 w 294"/>
              <a:gd name="T109" fmla="*/ 100 h 315"/>
              <a:gd name="T110" fmla="*/ 15 w 294"/>
              <a:gd name="T111" fmla="*/ 56 h 315"/>
              <a:gd name="T112" fmla="*/ 39 w 294"/>
              <a:gd name="T113" fmla="*/ 26 h 315"/>
              <a:gd name="T114" fmla="*/ 75 w 294"/>
              <a:gd name="T115" fmla="*/ 9 h 315"/>
              <a:gd name="T116" fmla="*/ 166 w 294"/>
              <a:gd name="T117" fmla="*/ 1 h 315"/>
              <a:gd name="T118" fmla="*/ 293 w 294"/>
              <a:gd name="T119" fmla="*/ 136 h 315"/>
              <a:gd name="T120" fmla="*/ 290 w 294"/>
              <a:gd name="T121" fmla="*/ 217 h 315"/>
              <a:gd name="T122" fmla="*/ 277 w 294"/>
              <a:gd name="T123" fmla="*/ 262 h 315"/>
              <a:gd name="T124" fmla="*/ 255 w 294"/>
              <a:gd name="T125" fmla="*/ 288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5">
                <a:moveTo>
                  <a:pt x="242" y="298"/>
                </a:moveTo>
                <a:lnTo>
                  <a:pt x="228" y="306"/>
                </a:lnTo>
                <a:lnTo>
                  <a:pt x="215" y="311"/>
                </a:lnTo>
                <a:lnTo>
                  <a:pt x="201" y="314"/>
                </a:lnTo>
                <a:lnTo>
                  <a:pt x="186" y="315"/>
                </a:lnTo>
                <a:lnTo>
                  <a:pt x="172" y="312"/>
                </a:lnTo>
                <a:lnTo>
                  <a:pt x="159" y="306"/>
                </a:lnTo>
                <a:lnTo>
                  <a:pt x="145" y="296"/>
                </a:lnTo>
                <a:lnTo>
                  <a:pt x="132" y="283"/>
                </a:lnTo>
                <a:lnTo>
                  <a:pt x="125" y="273"/>
                </a:lnTo>
                <a:lnTo>
                  <a:pt x="120" y="263"/>
                </a:lnTo>
                <a:lnTo>
                  <a:pt x="117" y="252"/>
                </a:lnTo>
                <a:lnTo>
                  <a:pt x="115" y="242"/>
                </a:lnTo>
                <a:lnTo>
                  <a:pt x="115" y="221"/>
                </a:lnTo>
                <a:lnTo>
                  <a:pt x="120" y="200"/>
                </a:lnTo>
                <a:lnTo>
                  <a:pt x="130" y="182"/>
                </a:lnTo>
                <a:lnTo>
                  <a:pt x="143" y="165"/>
                </a:lnTo>
                <a:lnTo>
                  <a:pt x="159" y="152"/>
                </a:lnTo>
                <a:lnTo>
                  <a:pt x="177" y="143"/>
                </a:lnTo>
                <a:lnTo>
                  <a:pt x="191" y="138"/>
                </a:lnTo>
                <a:lnTo>
                  <a:pt x="203" y="130"/>
                </a:lnTo>
                <a:lnTo>
                  <a:pt x="212" y="122"/>
                </a:lnTo>
                <a:lnTo>
                  <a:pt x="220" y="113"/>
                </a:lnTo>
                <a:lnTo>
                  <a:pt x="226" y="102"/>
                </a:lnTo>
                <a:lnTo>
                  <a:pt x="229" y="92"/>
                </a:lnTo>
                <a:lnTo>
                  <a:pt x="230" y="81"/>
                </a:lnTo>
                <a:lnTo>
                  <a:pt x="228" y="70"/>
                </a:lnTo>
                <a:lnTo>
                  <a:pt x="237" y="76"/>
                </a:lnTo>
                <a:lnTo>
                  <a:pt x="243" y="83"/>
                </a:lnTo>
                <a:lnTo>
                  <a:pt x="247" y="92"/>
                </a:lnTo>
                <a:lnTo>
                  <a:pt x="249" y="103"/>
                </a:lnTo>
                <a:lnTo>
                  <a:pt x="248" y="114"/>
                </a:lnTo>
                <a:lnTo>
                  <a:pt x="245" y="124"/>
                </a:lnTo>
                <a:lnTo>
                  <a:pt x="240" y="133"/>
                </a:lnTo>
                <a:lnTo>
                  <a:pt x="232" y="139"/>
                </a:lnTo>
                <a:lnTo>
                  <a:pt x="238" y="143"/>
                </a:lnTo>
                <a:lnTo>
                  <a:pt x="242" y="149"/>
                </a:lnTo>
                <a:lnTo>
                  <a:pt x="243" y="156"/>
                </a:lnTo>
                <a:lnTo>
                  <a:pt x="243" y="163"/>
                </a:lnTo>
                <a:lnTo>
                  <a:pt x="241" y="169"/>
                </a:lnTo>
                <a:lnTo>
                  <a:pt x="237" y="174"/>
                </a:lnTo>
                <a:lnTo>
                  <a:pt x="230" y="177"/>
                </a:lnTo>
                <a:lnTo>
                  <a:pt x="223" y="180"/>
                </a:lnTo>
                <a:lnTo>
                  <a:pt x="228" y="186"/>
                </a:lnTo>
                <a:lnTo>
                  <a:pt x="230" y="193"/>
                </a:lnTo>
                <a:lnTo>
                  <a:pt x="230" y="199"/>
                </a:lnTo>
                <a:lnTo>
                  <a:pt x="228" y="207"/>
                </a:lnTo>
                <a:lnTo>
                  <a:pt x="224" y="212"/>
                </a:lnTo>
                <a:lnTo>
                  <a:pt x="219" y="218"/>
                </a:lnTo>
                <a:lnTo>
                  <a:pt x="212" y="221"/>
                </a:lnTo>
                <a:lnTo>
                  <a:pt x="204" y="222"/>
                </a:lnTo>
                <a:lnTo>
                  <a:pt x="204" y="214"/>
                </a:lnTo>
                <a:lnTo>
                  <a:pt x="201" y="206"/>
                </a:lnTo>
                <a:lnTo>
                  <a:pt x="198" y="200"/>
                </a:lnTo>
                <a:lnTo>
                  <a:pt x="193" y="196"/>
                </a:lnTo>
                <a:lnTo>
                  <a:pt x="186" y="194"/>
                </a:lnTo>
                <a:lnTo>
                  <a:pt x="180" y="194"/>
                </a:lnTo>
                <a:lnTo>
                  <a:pt x="167" y="197"/>
                </a:lnTo>
                <a:lnTo>
                  <a:pt x="155" y="206"/>
                </a:lnTo>
                <a:lnTo>
                  <a:pt x="151" y="211"/>
                </a:lnTo>
                <a:lnTo>
                  <a:pt x="146" y="219"/>
                </a:lnTo>
                <a:lnTo>
                  <a:pt x="145" y="228"/>
                </a:lnTo>
                <a:lnTo>
                  <a:pt x="145" y="237"/>
                </a:lnTo>
                <a:lnTo>
                  <a:pt x="148" y="248"/>
                </a:lnTo>
                <a:lnTo>
                  <a:pt x="153" y="258"/>
                </a:lnTo>
                <a:lnTo>
                  <a:pt x="157" y="266"/>
                </a:lnTo>
                <a:lnTo>
                  <a:pt x="163" y="273"/>
                </a:lnTo>
                <a:lnTo>
                  <a:pt x="170" y="278"/>
                </a:lnTo>
                <a:lnTo>
                  <a:pt x="178" y="283"/>
                </a:lnTo>
                <a:lnTo>
                  <a:pt x="187" y="285"/>
                </a:lnTo>
                <a:lnTo>
                  <a:pt x="198" y="284"/>
                </a:lnTo>
                <a:lnTo>
                  <a:pt x="208" y="281"/>
                </a:lnTo>
                <a:lnTo>
                  <a:pt x="219" y="276"/>
                </a:lnTo>
                <a:lnTo>
                  <a:pt x="232" y="267"/>
                </a:lnTo>
                <a:lnTo>
                  <a:pt x="244" y="254"/>
                </a:lnTo>
                <a:lnTo>
                  <a:pt x="246" y="251"/>
                </a:lnTo>
                <a:lnTo>
                  <a:pt x="248" y="248"/>
                </a:lnTo>
                <a:lnTo>
                  <a:pt x="252" y="240"/>
                </a:lnTo>
                <a:lnTo>
                  <a:pt x="255" y="230"/>
                </a:lnTo>
                <a:lnTo>
                  <a:pt x="258" y="218"/>
                </a:lnTo>
                <a:lnTo>
                  <a:pt x="260" y="203"/>
                </a:lnTo>
                <a:lnTo>
                  <a:pt x="262" y="170"/>
                </a:lnTo>
                <a:lnTo>
                  <a:pt x="262" y="134"/>
                </a:lnTo>
                <a:lnTo>
                  <a:pt x="264" y="31"/>
                </a:lnTo>
                <a:lnTo>
                  <a:pt x="167" y="34"/>
                </a:lnTo>
                <a:lnTo>
                  <a:pt x="168" y="34"/>
                </a:lnTo>
                <a:lnTo>
                  <a:pt x="135" y="35"/>
                </a:lnTo>
                <a:lnTo>
                  <a:pt x="104" y="37"/>
                </a:lnTo>
                <a:lnTo>
                  <a:pt x="91" y="38"/>
                </a:lnTo>
                <a:lnTo>
                  <a:pt x="79" y="42"/>
                </a:lnTo>
                <a:lnTo>
                  <a:pt x="70" y="45"/>
                </a:lnTo>
                <a:lnTo>
                  <a:pt x="62" y="49"/>
                </a:lnTo>
                <a:lnTo>
                  <a:pt x="59" y="53"/>
                </a:lnTo>
                <a:lnTo>
                  <a:pt x="56" y="55"/>
                </a:lnTo>
                <a:lnTo>
                  <a:pt x="44" y="68"/>
                </a:lnTo>
                <a:lnTo>
                  <a:pt x="36" y="80"/>
                </a:lnTo>
                <a:lnTo>
                  <a:pt x="31" y="92"/>
                </a:lnTo>
                <a:lnTo>
                  <a:pt x="29" y="103"/>
                </a:lnTo>
                <a:lnTo>
                  <a:pt x="29" y="113"/>
                </a:lnTo>
                <a:lnTo>
                  <a:pt x="30" y="123"/>
                </a:lnTo>
                <a:lnTo>
                  <a:pt x="34" y="131"/>
                </a:lnTo>
                <a:lnTo>
                  <a:pt x="39" y="139"/>
                </a:lnTo>
                <a:lnTo>
                  <a:pt x="51" y="151"/>
                </a:lnTo>
                <a:lnTo>
                  <a:pt x="62" y="157"/>
                </a:lnTo>
                <a:lnTo>
                  <a:pt x="72" y="159"/>
                </a:lnTo>
                <a:lnTo>
                  <a:pt x="81" y="160"/>
                </a:lnTo>
                <a:lnTo>
                  <a:pt x="89" y="158"/>
                </a:lnTo>
                <a:lnTo>
                  <a:pt x="96" y="154"/>
                </a:lnTo>
                <a:lnTo>
                  <a:pt x="102" y="149"/>
                </a:lnTo>
                <a:lnTo>
                  <a:pt x="107" y="143"/>
                </a:lnTo>
                <a:lnTo>
                  <a:pt x="111" y="137"/>
                </a:lnTo>
                <a:lnTo>
                  <a:pt x="113" y="122"/>
                </a:lnTo>
                <a:lnTo>
                  <a:pt x="113" y="115"/>
                </a:lnTo>
                <a:lnTo>
                  <a:pt x="111" y="108"/>
                </a:lnTo>
                <a:lnTo>
                  <a:pt x="107" y="103"/>
                </a:lnTo>
                <a:lnTo>
                  <a:pt x="101" y="100"/>
                </a:lnTo>
                <a:lnTo>
                  <a:pt x="94" y="96"/>
                </a:lnTo>
                <a:lnTo>
                  <a:pt x="86" y="96"/>
                </a:lnTo>
                <a:lnTo>
                  <a:pt x="87" y="88"/>
                </a:lnTo>
                <a:lnTo>
                  <a:pt x="90" y="81"/>
                </a:lnTo>
                <a:lnTo>
                  <a:pt x="95" y="74"/>
                </a:lnTo>
                <a:lnTo>
                  <a:pt x="101" y="70"/>
                </a:lnTo>
                <a:lnTo>
                  <a:pt x="108" y="68"/>
                </a:lnTo>
                <a:lnTo>
                  <a:pt x="115" y="68"/>
                </a:lnTo>
                <a:lnTo>
                  <a:pt x="121" y="70"/>
                </a:lnTo>
                <a:lnTo>
                  <a:pt x="127" y="76"/>
                </a:lnTo>
                <a:lnTo>
                  <a:pt x="129" y="68"/>
                </a:lnTo>
                <a:lnTo>
                  <a:pt x="132" y="61"/>
                </a:lnTo>
                <a:lnTo>
                  <a:pt x="137" y="57"/>
                </a:lnTo>
                <a:lnTo>
                  <a:pt x="142" y="55"/>
                </a:lnTo>
                <a:lnTo>
                  <a:pt x="149" y="55"/>
                </a:lnTo>
                <a:lnTo>
                  <a:pt x="155" y="57"/>
                </a:lnTo>
                <a:lnTo>
                  <a:pt x="160" y="60"/>
                </a:lnTo>
                <a:lnTo>
                  <a:pt x="163" y="67"/>
                </a:lnTo>
                <a:lnTo>
                  <a:pt x="169" y="59"/>
                </a:lnTo>
                <a:lnTo>
                  <a:pt x="177" y="53"/>
                </a:lnTo>
                <a:lnTo>
                  <a:pt x="187" y="50"/>
                </a:lnTo>
                <a:lnTo>
                  <a:pt x="198" y="49"/>
                </a:lnTo>
                <a:lnTo>
                  <a:pt x="208" y="50"/>
                </a:lnTo>
                <a:lnTo>
                  <a:pt x="217" y="55"/>
                </a:lnTo>
                <a:lnTo>
                  <a:pt x="224" y="61"/>
                </a:lnTo>
                <a:lnTo>
                  <a:pt x="228" y="70"/>
                </a:lnTo>
                <a:lnTo>
                  <a:pt x="218" y="68"/>
                </a:lnTo>
                <a:lnTo>
                  <a:pt x="208" y="69"/>
                </a:lnTo>
                <a:lnTo>
                  <a:pt x="198" y="72"/>
                </a:lnTo>
                <a:lnTo>
                  <a:pt x="188" y="79"/>
                </a:lnTo>
                <a:lnTo>
                  <a:pt x="179" y="88"/>
                </a:lnTo>
                <a:lnTo>
                  <a:pt x="172" y="97"/>
                </a:lnTo>
                <a:lnTo>
                  <a:pt x="166" y="110"/>
                </a:lnTo>
                <a:lnTo>
                  <a:pt x="161" y="124"/>
                </a:lnTo>
                <a:lnTo>
                  <a:pt x="153" y="143"/>
                </a:lnTo>
                <a:lnTo>
                  <a:pt x="140" y="161"/>
                </a:lnTo>
                <a:lnTo>
                  <a:pt x="125" y="176"/>
                </a:lnTo>
                <a:lnTo>
                  <a:pt x="108" y="187"/>
                </a:lnTo>
                <a:lnTo>
                  <a:pt x="88" y="193"/>
                </a:lnTo>
                <a:lnTo>
                  <a:pt x="69" y="193"/>
                </a:lnTo>
                <a:lnTo>
                  <a:pt x="58" y="191"/>
                </a:lnTo>
                <a:lnTo>
                  <a:pt x="49" y="187"/>
                </a:lnTo>
                <a:lnTo>
                  <a:pt x="40" y="182"/>
                </a:lnTo>
                <a:lnTo>
                  <a:pt x="31" y="174"/>
                </a:lnTo>
                <a:lnTo>
                  <a:pt x="18" y="160"/>
                </a:lnTo>
                <a:lnTo>
                  <a:pt x="9" y="146"/>
                </a:lnTo>
                <a:lnTo>
                  <a:pt x="3" y="130"/>
                </a:lnTo>
                <a:lnTo>
                  <a:pt x="0" y="115"/>
                </a:lnTo>
                <a:lnTo>
                  <a:pt x="0" y="100"/>
                </a:lnTo>
                <a:lnTo>
                  <a:pt x="3" y="84"/>
                </a:lnTo>
                <a:lnTo>
                  <a:pt x="8" y="70"/>
                </a:lnTo>
                <a:lnTo>
                  <a:pt x="15" y="56"/>
                </a:lnTo>
                <a:lnTo>
                  <a:pt x="35" y="30"/>
                </a:lnTo>
                <a:lnTo>
                  <a:pt x="37" y="28"/>
                </a:lnTo>
                <a:lnTo>
                  <a:pt x="39" y="26"/>
                </a:lnTo>
                <a:lnTo>
                  <a:pt x="48" y="20"/>
                </a:lnTo>
                <a:lnTo>
                  <a:pt x="60" y="13"/>
                </a:lnTo>
                <a:lnTo>
                  <a:pt x="75" y="9"/>
                </a:lnTo>
                <a:lnTo>
                  <a:pt x="91" y="5"/>
                </a:lnTo>
                <a:lnTo>
                  <a:pt x="127" y="2"/>
                </a:lnTo>
                <a:lnTo>
                  <a:pt x="166" y="1"/>
                </a:lnTo>
                <a:lnTo>
                  <a:pt x="166" y="0"/>
                </a:lnTo>
                <a:lnTo>
                  <a:pt x="293" y="0"/>
                </a:lnTo>
                <a:lnTo>
                  <a:pt x="293" y="136"/>
                </a:lnTo>
                <a:lnTo>
                  <a:pt x="294" y="137"/>
                </a:lnTo>
                <a:lnTo>
                  <a:pt x="293" y="179"/>
                </a:lnTo>
                <a:lnTo>
                  <a:pt x="290" y="217"/>
                </a:lnTo>
                <a:lnTo>
                  <a:pt x="287" y="234"/>
                </a:lnTo>
                <a:lnTo>
                  <a:pt x="283" y="250"/>
                </a:lnTo>
                <a:lnTo>
                  <a:pt x="277" y="262"/>
                </a:lnTo>
                <a:lnTo>
                  <a:pt x="270" y="273"/>
                </a:lnTo>
                <a:lnTo>
                  <a:pt x="266" y="276"/>
                </a:lnTo>
                <a:lnTo>
                  <a:pt x="255" y="288"/>
                </a:lnTo>
                <a:lnTo>
                  <a:pt x="242" y="298"/>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3" name="Freeform 5"/>
          <xdr:cNvSpPr>
            <a:spLocks/>
          </xdr:cNvSpPr>
        </xdr:nvSpPr>
        <xdr:spPr bwMode="auto">
          <a:xfrm>
            <a:off x="277" y="308"/>
            <a:ext cx="42" cy="29"/>
          </a:xfrm>
          <a:custGeom>
            <a:avLst/>
            <a:gdLst>
              <a:gd name="T0" fmla="*/ 79 w 294"/>
              <a:gd name="T1" fmla="*/ 311 h 315"/>
              <a:gd name="T2" fmla="*/ 121 w 294"/>
              <a:gd name="T3" fmla="*/ 312 h 315"/>
              <a:gd name="T4" fmla="*/ 161 w 294"/>
              <a:gd name="T5" fmla="*/ 283 h 315"/>
              <a:gd name="T6" fmla="*/ 176 w 294"/>
              <a:gd name="T7" fmla="*/ 252 h 315"/>
              <a:gd name="T8" fmla="*/ 173 w 294"/>
              <a:gd name="T9" fmla="*/ 200 h 315"/>
              <a:gd name="T10" fmla="*/ 134 w 294"/>
              <a:gd name="T11" fmla="*/ 152 h 315"/>
              <a:gd name="T12" fmla="*/ 91 w 294"/>
              <a:gd name="T13" fmla="*/ 130 h 315"/>
              <a:gd name="T14" fmla="*/ 67 w 294"/>
              <a:gd name="T15" fmla="*/ 102 h 315"/>
              <a:gd name="T16" fmla="*/ 65 w 294"/>
              <a:gd name="T17" fmla="*/ 70 h 315"/>
              <a:gd name="T18" fmla="*/ 46 w 294"/>
              <a:gd name="T19" fmla="*/ 92 h 315"/>
              <a:gd name="T20" fmla="*/ 48 w 294"/>
              <a:gd name="T21" fmla="*/ 124 h 315"/>
              <a:gd name="T22" fmla="*/ 55 w 294"/>
              <a:gd name="T23" fmla="*/ 143 h 315"/>
              <a:gd name="T24" fmla="*/ 50 w 294"/>
              <a:gd name="T25" fmla="*/ 163 h 315"/>
              <a:gd name="T26" fmla="*/ 63 w 294"/>
              <a:gd name="T27" fmla="*/ 177 h 315"/>
              <a:gd name="T28" fmla="*/ 63 w 294"/>
              <a:gd name="T29" fmla="*/ 193 h 315"/>
              <a:gd name="T30" fmla="*/ 69 w 294"/>
              <a:gd name="T31" fmla="*/ 212 h 315"/>
              <a:gd name="T32" fmla="*/ 90 w 294"/>
              <a:gd name="T33" fmla="*/ 222 h 315"/>
              <a:gd name="T34" fmla="*/ 96 w 294"/>
              <a:gd name="T35" fmla="*/ 200 h 315"/>
              <a:gd name="T36" fmla="*/ 114 w 294"/>
              <a:gd name="T37" fmla="*/ 194 h 315"/>
              <a:gd name="T38" fmla="*/ 143 w 294"/>
              <a:gd name="T39" fmla="*/ 211 h 315"/>
              <a:gd name="T40" fmla="*/ 149 w 294"/>
              <a:gd name="T41" fmla="*/ 237 h 315"/>
              <a:gd name="T42" fmla="*/ 136 w 294"/>
              <a:gd name="T43" fmla="*/ 266 h 315"/>
              <a:gd name="T44" fmla="*/ 115 w 294"/>
              <a:gd name="T45" fmla="*/ 283 h 315"/>
              <a:gd name="T46" fmla="*/ 85 w 294"/>
              <a:gd name="T47" fmla="*/ 281 h 315"/>
              <a:gd name="T48" fmla="*/ 50 w 294"/>
              <a:gd name="T49" fmla="*/ 254 h 315"/>
              <a:gd name="T50" fmla="*/ 41 w 294"/>
              <a:gd name="T51" fmla="*/ 240 h 315"/>
              <a:gd name="T52" fmla="*/ 33 w 294"/>
              <a:gd name="T53" fmla="*/ 203 h 315"/>
              <a:gd name="T54" fmla="*/ 28 w 294"/>
              <a:gd name="T55" fmla="*/ 31 h 315"/>
              <a:gd name="T56" fmla="*/ 189 w 294"/>
              <a:gd name="T57" fmla="*/ 37 h 315"/>
              <a:gd name="T58" fmla="*/ 224 w 294"/>
              <a:gd name="T59" fmla="*/ 45 h 315"/>
              <a:gd name="T60" fmla="*/ 238 w 294"/>
              <a:gd name="T61" fmla="*/ 55 h 315"/>
              <a:gd name="T62" fmla="*/ 263 w 294"/>
              <a:gd name="T63" fmla="*/ 92 h 315"/>
              <a:gd name="T64" fmla="*/ 264 w 294"/>
              <a:gd name="T65" fmla="*/ 123 h 315"/>
              <a:gd name="T66" fmla="*/ 249 w 294"/>
              <a:gd name="T67" fmla="*/ 146 h 315"/>
              <a:gd name="T68" fmla="*/ 221 w 294"/>
              <a:gd name="T69" fmla="*/ 159 h 315"/>
              <a:gd name="T70" fmla="*/ 198 w 294"/>
              <a:gd name="T71" fmla="*/ 154 h 315"/>
              <a:gd name="T72" fmla="*/ 180 w 294"/>
              <a:gd name="T73" fmla="*/ 122 h 315"/>
              <a:gd name="T74" fmla="*/ 186 w 294"/>
              <a:gd name="T75" fmla="*/ 103 h 315"/>
              <a:gd name="T76" fmla="*/ 207 w 294"/>
              <a:gd name="T77" fmla="*/ 96 h 315"/>
              <a:gd name="T78" fmla="*/ 198 w 294"/>
              <a:gd name="T79" fmla="*/ 74 h 315"/>
              <a:gd name="T80" fmla="*/ 179 w 294"/>
              <a:gd name="T81" fmla="*/ 68 h 315"/>
              <a:gd name="T82" fmla="*/ 165 w 294"/>
              <a:gd name="T83" fmla="*/ 68 h 315"/>
              <a:gd name="T84" fmla="*/ 152 w 294"/>
              <a:gd name="T85" fmla="*/ 55 h 315"/>
              <a:gd name="T86" fmla="*/ 134 w 294"/>
              <a:gd name="T87" fmla="*/ 60 h 315"/>
              <a:gd name="T88" fmla="*/ 116 w 294"/>
              <a:gd name="T89" fmla="*/ 53 h 315"/>
              <a:gd name="T90" fmla="*/ 86 w 294"/>
              <a:gd name="T91" fmla="*/ 50 h 315"/>
              <a:gd name="T92" fmla="*/ 65 w 294"/>
              <a:gd name="T93" fmla="*/ 70 h 315"/>
              <a:gd name="T94" fmla="*/ 95 w 294"/>
              <a:gd name="T95" fmla="*/ 72 h 315"/>
              <a:gd name="T96" fmla="*/ 122 w 294"/>
              <a:gd name="T97" fmla="*/ 97 h 315"/>
              <a:gd name="T98" fmla="*/ 142 w 294"/>
              <a:gd name="T99" fmla="*/ 143 h 315"/>
              <a:gd name="T100" fmla="*/ 187 w 294"/>
              <a:gd name="T101" fmla="*/ 187 h 315"/>
              <a:gd name="T102" fmla="*/ 236 w 294"/>
              <a:gd name="T103" fmla="*/ 191 h 315"/>
              <a:gd name="T104" fmla="*/ 264 w 294"/>
              <a:gd name="T105" fmla="*/ 174 h 315"/>
              <a:gd name="T106" fmla="*/ 291 w 294"/>
              <a:gd name="T107" fmla="*/ 130 h 315"/>
              <a:gd name="T108" fmla="*/ 291 w 294"/>
              <a:gd name="T109" fmla="*/ 84 h 315"/>
              <a:gd name="T110" fmla="*/ 269 w 294"/>
              <a:gd name="T111" fmla="*/ 43 h 315"/>
              <a:gd name="T112" fmla="*/ 245 w 294"/>
              <a:gd name="T113" fmla="*/ 20 h 315"/>
              <a:gd name="T114" fmla="*/ 203 w 294"/>
              <a:gd name="T115" fmla="*/ 5 h 315"/>
              <a:gd name="T116" fmla="*/ 127 w 294"/>
              <a:gd name="T117" fmla="*/ 0 h 315"/>
              <a:gd name="T118" fmla="*/ 1 w 294"/>
              <a:gd name="T119" fmla="*/ 137 h 315"/>
              <a:gd name="T120" fmla="*/ 8 w 294"/>
              <a:gd name="T121" fmla="*/ 234 h 315"/>
              <a:gd name="T122" fmla="*/ 24 w 294"/>
              <a:gd name="T123" fmla="*/ 273 h 315"/>
              <a:gd name="T124" fmla="*/ 51 w 294"/>
              <a:gd name="T125" fmla="*/ 298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5">
                <a:moveTo>
                  <a:pt x="51" y="298"/>
                </a:moveTo>
                <a:lnTo>
                  <a:pt x="65" y="306"/>
                </a:lnTo>
                <a:lnTo>
                  <a:pt x="79" y="311"/>
                </a:lnTo>
                <a:lnTo>
                  <a:pt x="92" y="314"/>
                </a:lnTo>
                <a:lnTo>
                  <a:pt x="107" y="315"/>
                </a:lnTo>
                <a:lnTo>
                  <a:pt x="121" y="312"/>
                </a:lnTo>
                <a:lnTo>
                  <a:pt x="135" y="306"/>
                </a:lnTo>
                <a:lnTo>
                  <a:pt x="149" y="296"/>
                </a:lnTo>
                <a:lnTo>
                  <a:pt x="161" y="283"/>
                </a:lnTo>
                <a:lnTo>
                  <a:pt x="168" y="273"/>
                </a:lnTo>
                <a:lnTo>
                  <a:pt x="173" y="263"/>
                </a:lnTo>
                <a:lnTo>
                  <a:pt x="176" y="252"/>
                </a:lnTo>
                <a:lnTo>
                  <a:pt x="178" y="242"/>
                </a:lnTo>
                <a:lnTo>
                  <a:pt x="178" y="221"/>
                </a:lnTo>
                <a:lnTo>
                  <a:pt x="173" y="200"/>
                </a:lnTo>
                <a:lnTo>
                  <a:pt x="163" y="182"/>
                </a:lnTo>
                <a:lnTo>
                  <a:pt x="150" y="165"/>
                </a:lnTo>
                <a:lnTo>
                  <a:pt x="134" y="152"/>
                </a:lnTo>
                <a:lnTo>
                  <a:pt x="116" y="143"/>
                </a:lnTo>
                <a:lnTo>
                  <a:pt x="102" y="138"/>
                </a:lnTo>
                <a:lnTo>
                  <a:pt x="91" y="130"/>
                </a:lnTo>
                <a:lnTo>
                  <a:pt x="81" y="122"/>
                </a:lnTo>
                <a:lnTo>
                  <a:pt x="73" y="113"/>
                </a:lnTo>
                <a:lnTo>
                  <a:pt x="67" y="102"/>
                </a:lnTo>
                <a:lnTo>
                  <a:pt x="64" y="92"/>
                </a:lnTo>
                <a:lnTo>
                  <a:pt x="63" y="81"/>
                </a:lnTo>
                <a:lnTo>
                  <a:pt x="65" y="70"/>
                </a:lnTo>
                <a:lnTo>
                  <a:pt x="56" y="76"/>
                </a:lnTo>
                <a:lnTo>
                  <a:pt x="50" y="83"/>
                </a:lnTo>
                <a:lnTo>
                  <a:pt x="46" y="92"/>
                </a:lnTo>
                <a:lnTo>
                  <a:pt x="45" y="103"/>
                </a:lnTo>
                <a:lnTo>
                  <a:pt x="45" y="114"/>
                </a:lnTo>
                <a:lnTo>
                  <a:pt x="48" y="124"/>
                </a:lnTo>
                <a:lnTo>
                  <a:pt x="54" y="133"/>
                </a:lnTo>
                <a:lnTo>
                  <a:pt x="61" y="139"/>
                </a:lnTo>
                <a:lnTo>
                  <a:pt x="55" y="143"/>
                </a:lnTo>
                <a:lnTo>
                  <a:pt x="52" y="149"/>
                </a:lnTo>
                <a:lnTo>
                  <a:pt x="50" y="156"/>
                </a:lnTo>
                <a:lnTo>
                  <a:pt x="50" y="163"/>
                </a:lnTo>
                <a:lnTo>
                  <a:pt x="52" y="169"/>
                </a:lnTo>
                <a:lnTo>
                  <a:pt x="56" y="174"/>
                </a:lnTo>
                <a:lnTo>
                  <a:pt x="63" y="177"/>
                </a:lnTo>
                <a:lnTo>
                  <a:pt x="70" y="180"/>
                </a:lnTo>
                <a:lnTo>
                  <a:pt x="65" y="186"/>
                </a:lnTo>
                <a:lnTo>
                  <a:pt x="63" y="193"/>
                </a:lnTo>
                <a:lnTo>
                  <a:pt x="63" y="199"/>
                </a:lnTo>
                <a:lnTo>
                  <a:pt x="65" y="207"/>
                </a:lnTo>
                <a:lnTo>
                  <a:pt x="69" y="212"/>
                </a:lnTo>
                <a:lnTo>
                  <a:pt x="75" y="218"/>
                </a:lnTo>
                <a:lnTo>
                  <a:pt x="82" y="221"/>
                </a:lnTo>
                <a:lnTo>
                  <a:pt x="90" y="222"/>
                </a:lnTo>
                <a:lnTo>
                  <a:pt x="90" y="214"/>
                </a:lnTo>
                <a:lnTo>
                  <a:pt x="93" y="206"/>
                </a:lnTo>
                <a:lnTo>
                  <a:pt x="96" y="200"/>
                </a:lnTo>
                <a:lnTo>
                  <a:pt x="101" y="196"/>
                </a:lnTo>
                <a:lnTo>
                  <a:pt x="108" y="194"/>
                </a:lnTo>
                <a:lnTo>
                  <a:pt x="114" y="194"/>
                </a:lnTo>
                <a:lnTo>
                  <a:pt x="127" y="197"/>
                </a:lnTo>
                <a:lnTo>
                  <a:pt x="139" y="206"/>
                </a:lnTo>
                <a:lnTo>
                  <a:pt x="143" y="211"/>
                </a:lnTo>
                <a:lnTo>
                  <a:pt x="148" y="219"/>
                </a:lnTo>
                <a:lnTo>
                  <a:pt x="149" y="228"/>
                </a:lnTo>
                <a:lnTo>
                  <a:pt x="149" y="237"/>
                </a:lnTo>
                <a:lnTo>
                  <a:pt x="147" y="248"/>
                </a:lnTo>
                <a:lnTo>
                  <a:pt x="141" y="258"/>
                </a:lnTo>
                <a:lnTo>
                  <a:pt x="136" y="266"/>
                </a:lnTo>
                <a:lnTo>
                  <a:pt x="130" y="273"/>
                </a:lnTo>
                <a:lnTo>
                  <a:pt x="123" y="278"/>
                </a:lnTo>
                <a:lnTo>
                  <a:pt x="115" y="283"/>
                </a:lnTo>
                <a:lnTo>
                  <a:pt x="106" y="285"/>
                </a:lnTo>
                <a:lnTo>
                  <a:pt x="95" y="284"/>
                </a:lnTo>
                <a:lnTo>
                  <a:pt x="85" y="281"/>
                </a:lnTo>
                <a:lnTo>
                  <a:pt x="74" y="276"/>
                </a:lnTo>
                <a:lnTo>
                  <a:pt x="63" y="267"/>
                </a:lnTo>
                <a:lnTo>
                  <a:pt x="50" y="254"/>
                </a:lnTo>
                <a:lnTo>
                  <a:pt x="48" y="251"/>
                </a:lnTo>
                <a:lnTo>
                  <a:pt x="45" y="248"/>
                </a:lnTo>
                <a:lnTo>
                  <a:pt x="41" y="240"/>
                </a:lnTo>
                <a:lnTo>
                  <a:pt x="38" y="230"/>
                </a:lnTo>
                <a:lnTo>
                  <a:pt x="35" y="218"/>
                </a:lnTo>
                <a:lnTo>
                  <a:pt x="33" y="203"/>
                </a:lnTo>
                <a:lnTo>
                  <a:pt x="31" y="170"/>
                </a:lnTo>
                <a:lnTo>
                  <a:pt x="31" y="134"/>
                </a:lnTo>
                <a:lnTo>
                  <a:pt x="28" y="31"/>
                </a:lnTo>
                <a:lnTo>
                  <a:pt x="125" y="34"/>
                </a:lnTo>
                <a:lnTo>
                  <a:pt x="158" y="35"/>
                </a:lnTo>
                <a:lnTo>
                  <a:pt x="189" y="37"/>
                </a:lnTo>
                <a:lnTo>
                  <a:pt x="202" y="38"/>
                </a:lnTo>
                <a:lnTo>
                  <a:pt x="214" y="42"/>
                </a:lnTo>
                <a:lnTo>
                  <a:pt x="224" y="45"/>
                </a:lnTo>
                <a:lnTo>
                  <a:pt x="232" y="49"/>
                </a:lnTo>
                <a:lnTo>
                  <a:pt x="235" y="53"/>
                </a:lnTo>
                <a:lnTo>
                  <a:pt x="238" y="55"/>
                </a:lnTo>
                <a:lnTo>
                  <a:pt x="250" y="68"/>
                </a:lnTo>
                <a:lnTo>
                  <a:pt x="258" y="80"/>
                </a:lnTo>
                <a:lnTo>
                  <a:pt x="263" y="92"/>
                </a:lnTo>
                <a:lnTo>
                  <a:pt x="265" y="103"/>
                </a:lnTo>
                <a:lnTo>
                  <a:pt x="266" y="113"/>
                </a:lnTo>
                <a:lnTo>
                  <a:pt x="264" y="123"/>
                </a:lnTo>
                <a:lnTo>
                  <a:pt x="260" y="131"/>
                </a:lnTo>
                <a:lnTo>
                  <a:pt x="255" y="139"/>
                </a:lnTo>
                <a:lnTo>
                  <a:pt x="249" y="146"/>
                </a:lnTo>
                <a:lnTo>
                  <a:pt x="242" y="151"/>
                </a:lnTo>
                <a:lnTo>
                  <a:pt x="232" y="157"/>
                </a:lnTo>
                <a:lnTo>
                  <a:pt x="221" y="159"/>
                </a:lnTo>
                <a:lnTo>
                  <a:pt x="212" y="160"/>
                </a:lnTo>
                <a:lnTo>
                  <a:pt x="204" y="158"/>
                </a:lnTo>
                <a:lnTo>
                  <a:pt x="198" y="154"/>
                </a:lnTo>
                <a:lnTo>
                  <a:pt x="192" y="149"/>
                </a:lnTo>
                <a:lnTo>
                  <a:pt x="183" y="137"/>
                </a:lnTo>
                <a:lnTo>
                  <a:pt x="180" y="122"/>
                </a:lnTo>
                <a:lnTo>
                  <a:pt x="180" y="115"/>
                </a:lnTo>
                <a:lnTo>
                  <a:pt x="182" y="108"/>
                </a:lnTo>
                <a:lnTo>
                  <a:pt x="186" y="103"/>
                </a:lnTo>
                <a:lnTo>
                  <a:pt x="192" y="100"/>
                </a:lnTo>
                <a:lnTo>
                  <a:pt x="199" y="96"/>
                </a:lnTo>
                <a:lnTo>
                  <a:pt x="207" y="96"/>
                </a:lnTo>
                <a:lnTo>
                  <a:pt x="206" y="88"/>
                </a:lnTo>
                <a:lnTo>
                  <a:pt x="203" y="81"/>
                </a:lnTo>
                <a:lnTo>
                  <a:pt x="198" y="74"/>
                </a:lnTo>
                <a:lnTo>
                  <a:pt x="193" y="70"/>
                </a:lnTo>
                <a:lnTo>
                  <a:pt x="185" y="68"/>
                </a:lnTo>
                <a:lnTo>
                  <a:pt x="179" y="68"/>
                </a:lnTo>
                <a:lnTo>
                  <a:pt x="172" y="70"/>
                </a:lnTo>
                <a:lnTo>
                  <a:pt x="166" y="76"/>
                </a:lnTo>
                <a:lnTo>
                  <a:pt x="165" y="68"/>
                </a:lnTo>
                <a:lnTo>
                  <a:pt x="161" y="61"/>
                </a:lnTo>
                <a:lnTo>
                  <a:pt x="157" y="57"/>
                </a:lnTo>
                <a:lnTo>
                  <a:pt x="152" y="55"/>
                </a:lnTo>
                <a:lnTo>
                  <a:pt x="145" y="55"/>
                </a:lnTo>
                <a:lnTo>
                  <a:pt x="139" y="57"/>
                </a:lnTo>
                <a:lnTo>
                  <a:pt x="134" y="60"/>
                </a:lnTo>
                <a:lnTo>
                  <a:pt x="130" y="67"/>
                </a:lnTo>
                <a:lnTo>
                  <a:pt x="124" y="59"/>
                </a:lnTo>
                <a:lnTo>
                  <a:pt x="116" y="53"/>
                </a:lnTo>
                <a:lnTo>
                  <a:pt x="107" y="50"/>
                </a:lnTo>
                <a:lnTo>
                  <a:pt x="96" y="49"/>
                </a:lnTo>
                <a:lnTo>
                  <a:pt x="86" y="50"/>
                </a:lnTo>
                <a:lnTo>
                  <a:pt x="77" y="55"/>
                </a:lnTo>
                <a:lnTo>
                  <a:pt x="70" y="61"/>
                </a:lnTo>
                <a:lnTo>
                  <a:pt x="65" y="70"/>
                </a:lnTo>
                <a:lnTo>
                  <a:pt x="75" y="68"/>
                </a:lnTo>
                <a:lnTo>
                  <a:pt x="85" y="69"/>
                </a:lnTo>
                <a:lnTo>
                  <a:pt x="95" y="72"/>
                </a:lnTo>
                <a:lnTo>
                  <a:pt x="106" y="79"/>
                </a:lnTo>
                <a:lnTo>
                  <a:pt x="114" y="88"/>
                </a:lnTo>
                <a:lnTo>
                  <a:pt x="122" y="97"/>
                </a:lnTo>
                <a:lnTo>
                  <a:pt x="129" y="110"/>
                </a:lnTo>
                <a:lnTo>
                  <a:pt x="134" y="124"/>
                </a:lnTo>
                <a:lnTo>
                  <a:pt x="142" y="143"/>
                </a:lnTo>
                <a:lnTo>
                  <a:pt x="155" y="161"/>
                </a:lnTo>
                <a:lnTo>
                  <a:pt x="169" y="176"/>
                </a:lnTo>
                <a:lnTo>
                  <a:pt x="187" y="187"/>
                </a:lnTo>
                <a:lnTo>
                  <a:pt x="206" y="193"/>
                </a:lnTo>
                <a:lnTo>
                  <a:pt x="225" y="193"/>
                </a:lnTo>
                <a:lnTo>
                  <a:pt x="236" y="191"/>
                </a:lnTo>
                <a:lnTo>
                  <a:pt x="246" y="187"/>
                </a:lnTo>
                <a:lnTo>
                  <a:pt x="255" y="182"/>
                </a:lnTo>
                <a:lnTo>
                  <a:pt x="264" y="174"/>
                </a:lnTo>
                <a:lnTo>
                  <a:pt x="277" y="160"/>
                </a:lnTo>
                <a:lnTo>
                  <a:pt x="286" y="146"/>
                </a:lnTo>
                <a:lnTo>
                  <a:pt x="291" y="130"/>
                </a:lnTo>
                <a:lnTo>
                  <a:pt x="294" y="115"/>
                </a:lnTo>
                <a:lnTo>
                  <a:pt x="294" y="100"/>
                </a:lnTo>
                <a:lnTo>
                  <a:pt x="291" y="84"/>
                </a:lnTo>
                <a:lnTo>
                  <a:pt x="286" y="70"/>
                </a:lnTo>
                <a:lnTo>
                  <a:pt x="279" y="56"/>
                </a:lnTo>
                <a:lnTo>
                  <a:pt x="269" y="43"/>
                </a:lnTo>
                <a:lnTo>
                  <a:pt x="258" y="30"/>
                </a:lnTo>
                <a:lnTo>
                  <a:pt x="255" y="26"/>
                </a:lnTo>
                <a:lnTo>
                  <a:pt x="245" y="20"/>
                </a:lnTo>
                <a:lnTo>
                  <a:pt x="233" y="13"/>
                </a:lnTo>
                <a:lnTo>
                  <a:pt x="218" y="9"/>
                </a:lnTo>
                <a:lnTo>
                  <a:pt x="203" y="5"/>
                </a:lnTo>
                <a:lnTo>
                  <a:pt x="166" y="2"/>
                </a:lnTo>
                <a:lnTo>
                  <a:pt x="128" y="1"/>
                </a:lnTo>
                <a:lnTo>
                  <a:pt x="127" y="0"/>
                </a:lnTo>
                <a:lnTo>
                  <a:pt x="0" y="0"/>
                </a:lnTo>
                <a:lnTo>
                  <a:pt x="0" y="136"/>
                </a:lnTo>
                <a:lnTo>
                  <a:pt x="1" y="137"/>
                </a:lnTo>
                <a:lnTo>
                  <a:pt x="1" y="179"/>
                </a:lnTo>
                <a:lnTo>
                  <a:pt x="5" y="217"/>
                </a:lnTo>
                <a:lnTo>
                  <a:pt x="8" y="234"/>
                </a:lnTo>
                <a:lnTo>
                  <a:pt x="12" y="250"/>
                </a:lnTo>
                <a:lnTo>
                  <a:pt x="17" y="262"/>
                </a:lnTo>
                <a:lnTo>
                  <a:pt x="24" y="273"/>
                </a:lnTo>
                <a:lnTo>
                  <a:pt x="27" y="276"/>
                </a:lnTo>
                <a:lnTo>
                  <a:pt x="39" y="288"/>
                </a:lnTo>
                <a:lnTo>
                  <a:pt x="51" y="298"/>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4" name="Freeform 6"/>
          <xdr:cNvSpPr>
            <a:spLocks/>
          </xdr:cNvSpPr>
        </xdr:nvSpPr>
        <xdr:spPr bwMode="auto">
          <a:xfrm>
            <a:off x="787" y="530"/>
            <a:ext cx="42" cy="28"/>
          </a:xfrm>
          <a:custGeom>
            <a:avLst/>
            <a:gdLst>
              <a:gd name="T0" fmla="*/ 215 w 294"/>
              <a:gd name="T1" fmla="*/ 3 h 313"/>
              <a:gd name="T2" fmla="*/ 172 w 294"/>
              <a:gd name="T3" fmla="*/ 2 h 313"/>
              <a:gd name="T4" fmla="*/ 132 w 294"/>
              <a:gd name="T5" fmla="*/ 32 h 313"/>
              <a:gd name="T6" fmla="*/ 117 w 294"/>
              <a:gd name="T7" fmla="*/ 61 h 313"/>
              <a:gd name="T8" fmla="*/ 120 w 294"/>
              <a:gd name="T9" fmla="*/ 114 h 313"/>
              <a:gd name="T10" fmla="*/ 159 w 294"/>
              <a:gd name="T11" fmla="*/ 162 h 313"/>
              <a:gd name="T12" fmla="*/ 203 w 294"/>
              <a:gd name="T13" fmla="*/ 184 h 313"/>
              <a:gd name="T14" fmla="*/ 226 w 294"/>
              <a:gd name="T15" fmla="*/ 211 h 313"/>
              <a:gd name="T16" fmla="*/ 228 w 294"/>
              <a:gd name="T17" fmla="*/ 243 h 313"/>
              <a:gd name="T18" fmla="*/ 247 w 294"/>
              <a:gd name="T19" fmla="*/ 221 h 313"/>
              <a:gd name="T20" fmla="*/ 245 w 294"/>
              <a:gd name="T21" fmla="*/ 190 h 313"/>
              <a:gd name="T22" fmla="*/ 238 w 294"/>
              <a:gd name="T23" fmla="*/ 171 h 313"/>
              <a:gd name="T24" fmla="*/ 243 w 294"/>
              <a:gd name="T25" fmla="*/ 152 h 313"/>
              <a:gd name="T26" fmla="*/ 230 w 294"/>
              <a:gd name="T27" fmla="*/ 137 h 313"/>
              <a:gd name="T28" fmla="*/ 230 w 294"/>
              <a:gd name="T29" fmla="*/ 121 h 313"/>
              <a:gd name="T30" fmla="*/ 224 w 294"/>
              <a:gd name="T31" fmla="*/ 102 h 313"/>
              <a:gd name="T32" fmla="*/ 204 w 294"/>
              <a:gd name="T33" fmla="*/ 92 h 313"/>
              <a:gd name="T34" fmla="*/ 198 w 294"/>
              <a:gd name="T35" fmla="*/ 114 h 313"/>
              <a:gd name="T36" fmla="*/ 180 w 294"/>
              <a:gd name="T37" fmla="*/ 120 h 313"/>
              <a:gd name="T38" fmla="*/ 151 w 294"/>
              <a:gd name="T39" fmla="*/ 102 h 313"/>
              <a:gd name="T40" fmla="*/ 145 w 294"/>
              <a:gd name="T41" fmla="*/ 76 h 313"/>
              <a:gd name="T42" fmla="*/ 157 w 294"/>
              <a:gd name="T43" fmla="*/ 47 h 313"/>
              <a:gd name="T44" fmla="*/ 178 w 294"/>
              <a:gd name="T45" fmla="*/ 32 h 313"/>
              <a:gd name="T46" fmla="*/ 208 w 294"/>
              <a:gd name="T47" fmla="*/ 33 h 313"/>
              <a:gd name="T48" fmla="*/ 244 w 294"/>
              <a:gd name="T49" fmla="*/ 59 h 313"/>
              <a:gd name="T50" fmla="*/ 252 w 294"/>
              <a:gd name="T51" fmla="*/ 73 h 313"/>
              <a:gd name="T52" fmla="*/ 260 w 294"/>
              <a:gd name="T53" fmla="*/ 111 h 313"/>
              <a:gd name="T54" fmla="*/ 264 w 294"/>
              <a:gd name="T55" fmla="*/ 281 h 313"/>
              <a:gd name="T56" fmla="*/ 135 w 294"/>
              <a:gd name="T57" fmla="*/ 279 h 313"/>
              <a:gd name="T58" fmla="*/ 79 w 294"/>
              <a:gd name="T59" fmla="*/ 272 h 313"/>
              <a:gd name="T60" fmla="*/ 56 w 294"/>
              <a:gd name="T61" fmla="*/ 259 h 313"/>
              <a:gd name="T62" fmla="*/ 31 w 294"/>
              <a:gd name="T63" fmla="*/ 221 h 313"/>
              <a:gd name="T64" fmla="*/ 30 w 294"/>
              <a:gd name="T65" fmla="*/ 190 h 313"/>
              <a:gd name="T66" fmla="*/ 51 w 294"/>
              <a:gd name="T67" fmla="*/ 162 h 313"/>
              <a:gd name="T68" fmla="*/ 81 w 294"/>
              <a:gd name="T69" fmla="*/ 154 h 313"/>
              <a:gd name="T70" fmla="*/ 102 w 294"/>
              <a:gd name="T71" fmla="*/ 164 h 313"/>
              <a:gd name="T72" fmla="*/ 113 w 294"/>
              <a:gd name="T73" fmla="*/ 198 h 313"/>
              <a:gd name="T74" fmla="*/ 101 w 294"/>
              <a:gd name="T75" fmla="*/ 213 h 313"/>
              <a:gd name="T76" fmla="*/ 87 w 294"/>
              <a:gd name="T77" fmla="*/ 225 h 313"/>
              <a:gd name="T78" fmla="*/ 101 w 294"/>
              <a:gd name="T79" fmla="*/ 243 h 313"/>
              <a:gd name="T80" fmla="*/ 121 w 294"/>
              <a:gd name="T81" fmla="*/ 243 h 313"/>
              <a:gd name="T82" fmla="*/ 132 w 294"/>
              <a:gd name="T83" fmla="*/ 252 h 313"/>
              <a:gd name="T84" fmla="*/ 149 w 294"/>
              <a:gd name="T85" fmla="*/ 259 h 313"/>
              <a:gd name="T86" fmla="*/ 163 w 294"/>
              <a:gd name="T87" fmla="*/ 246 h 313"/>
              <a:gd name="T88" fmla="*/ 187 w 294"/>
              <a:gd name="T89" fmla="*/ 264 h 313"/>
              <a:gd name="T90" fmla="*/ 217 w 294"/>
              <a:gd name="T91" fmla="*/ 258 h 313"/>
              <a:gd name="T92" fmla="*/ 218 w 294"/>
              <a:gd name="T93" fmla="*/ 245 h 313"/>
              <a:gd name="T94" fmla="*/ 188 w 294"/>
              <a:gd name="T95" fmla="*/ 234 h 313"/>
              <a:gd name="T96" fmla="*/ 166 w 294"/>
              <a:gd name="T97" fmla="*/ 203 h 313"/>
              <a:gd name="T98" fmla="*/ 140 w 294"/>
              <a:gd name="T99" fmla="*/ 152 h 313"/>
              <a:gd name="T100" fmla="*/ 88 w 294"/>
              <a:gd name="T101" fmla="*/ 121 h 313"/>
              <a:gd name="T102" fmla="*/ 49 w 294"/>
              <a:gd name="T103" fmla="*/ 127 h 313"/>
              <a:gd name="T104" fmla="*/ 18 w 294"/>
              <a:gd name="T105" fmla="*/ 154 h 313"/>
              <a:gd name="T106" fmla="*/ 0 w 294"/>
              <a:gd name="T107" fmla="*/ 198 h 313"/>
              <a:gd name="T108" fmla="*/ 8 w 294"/>
              <a:gd name="T109" fmla="*/ 243 h 313"/>
              <a:gd name="T110" fmla="*/ 35 w 294"/>
              <a:gd name="T111" fmla="*/ 283 h 313"/>
              <a:gd name="T112" fmla="*/ 60 w 294"/>
              <a:gd name="T113" fmla="*/ 301 h 313"/>
              <a:gd name="T114" fmla="*/ 127 w 294"/>
              <a:gd name="T115" fmla="*/ 312 h 313"/>
              <a:gd name="T116" fmla="*/ 293 w 294"/>
              <a:gd name="T117" fmla="*/ 313 h 313"/>
              <a:gd name="T118" fmla="*/ 293 w 294"/>
              <a:gd name="T119" fmla="*/ 136 h 313"/>
              <a:gd name="T120" fmla="*/ 283 w 294"/>
              <a:gd name="T121" fmla="*/ 64 h 313"/>
              <a:gd name="T122" fmla="*/ 266 w 294"/>
              <a:gd name="T123" fmla="*/ 37 h 313"/>
              <a:gd name="T124" fmla="*/ 242 w 294"/>
              <a:gd name="T125" fmla="*/ 15 h 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3">
                <a:moveTo>
                  <a:pt x="242" y="16"/>
                </a:moveTo>
                <a:lnTo>
                  <a:pt x="228" y="9"/>
                </a:lnTo>
                <a:lnTo>
                  <a:pt x="215" y="3"/>
                </a:lnTo>
                <a:lnTo>
                  <a:pt x="201" y="0"/>
                </a:lnTo>
                <a:lnTo>
                  <a:pt x="186" y="0"/>
                </a:lnTo>
                <a:lnTo>
                  <a:pt x="172" y="2"/>
                </a:lnTo>
                <a:lnTo>
                  <a:pt x="159" y="9"/>
                </a:lnTo>
                <a:lnTo>
                  <a:pt x="145" y="18"/>
                </a:lnTo>
                <a:lnTo>
                  <a:pt x="132" y="32"/>
                </a:lnTo>
                <a:lnTo>
                  <a:pt x="125" y="41"/>
                </a:lnTo>
                <a:lnTo>
                  <a:pt x="120" y="51"/>
                </a:lnTo>
                <a:lnTo>
                  <a:pt x="117" y="61"/>
                </a:lnTo>
                <a:lnTo>
                  <a:pt x="115" y="72"/>
                </a:lnTo>
                <a:lnTo>
                  <a:pt x="115" y="93"/>
                </a:lnTo>
                <a:lnTo>
                  <a:pt x="120" y="114"/>
                </a:lnTo>
                <a:lnTo>
                  <a:pt x="130" y="132"/>
                </a:lnTo>
                <a:lnTo>
                  <a:pt x="143" y="149"/>
                </a:lnTo>
                <a:lnTo>
                  <a:pt x="159" y="162"/>
                </a:lnTo>
                <a:lnTo>
                  <a:pt x="177" y="171"/>
                </a:lnTo>
                <a:lnTo>
                  <a:pt x="191" y="176"/>
                </a:lnTo>
                <a:lnTo>
                  <a:pt x="203" y="184"/>
                </a:lnTo>
                <a:lnTo>
                  <a:pt x="212" y="191"/>
                </a:lnTo>
                <a:lnTo>
                  <a:pt x="220" y="201"/>
                </a:lnTo>
                <a:lnTo>
                  <a:pt x="226" y="211"/>
                </a:lnTo>
                <a:lnTo>
                  <a:pt x="229" y="221"/>
                </a:lnTo>
                <a:lnTo>
                  <a:pt x="230" y="232"/>
                </a:lnTo>
                <a:lnTo>
                  <a:pt x="228" y="243"/>
                </a:lnTo>
                <a:lnTo>
                  <a:pt x="237" y="239"/>
                </a:lnTo>
                <a:lnTo>
                  <a:pt x="243" y="231"/>
                </a:lnTo>
                <a:lnTo>
                  <a:pt x="247" y="221"/>
                </a:lnTo>
                <a:lnTo>
                  <a:pt x="249" y="211"/>
                </a:lnTo>
                <a:lnTo>
                  <a:pt x="248" y="200"/>
                </a:lnTo>
                <a:lnTo>
                  <a:pt x="245" y="190"/>
                </a:lnTo>
                <a:lnTo>
                  <a:pt x="240" y="182"/>
                </a:lnTo>
                <a:lnTo>
                  <a:pt x="232" y="175"/>
                </a:lnTo>
                <a:lnTo>
                  <a:pt x="238" y="171"/>
                </a:lnTo>
                <a:lnTo>
                  <a:pt x="242" y="165"/>
                </a:lnTo>
                <a:lnTo>
                  <a:pt x="243" y="159"/>
                </a:lnTo>
                <a:lnTo>
                  <a:pt x="243" y="152"/>
                </a:lnTo>
                <a:lnTo>
                  <a:pt x="241" y="145"/>
                </a:lnTo>
                <a:lnTo>
                  <a:pt x="237" y="140"/>
                </a:lnTo>
                <a:lnTo>
                  <a:pt x="230" y="137"/>
                </a:lnTo>
                <a:lnTo>
                  <a:pt x="223" y="134"/>
                </a:lnTo>
                <a:lnTo>
                  <a:pt x="228" y="128"/>
                </a:lnTo>
                <a:lnTo>
                  <a:pt x="230" y="121"/>
                </a:lnTo>
                <a:lnTo>
                  <a:pt x="230" y="115"/>
                </a:lnTo>
                <a:lnTo>
                  <a:pt x="228" y="107"/>
                </a:lnTo>
                <a:lnTo>
                  <a:pt x="224" y="102"/>
                </a:lnTo>
                <a:lnTo>
                  <a:pt x="219" y="96"/>
                </a:lnTo>
                <a:lnTo>
                  <a:pt x="212" y="93"/>
                </a:lnTo>
                <a:lnTo>
                  <a:pt x="204" y="92"/>
                </a:lnTo>
                <a:lnTo>
                  <a:pt x="204" y="101"/>
                </a:lnTo>
                <a:lnTo>
                  <a:pt x="201" y="108"/>
                </a:lnTo>
                <a:lnTo>
                  <a:pt x="198" y="114"/>
                </a:lnTo>
                <a:lnTo>
                  <a:pt x="193" y="117"/>
                </a:lnTo>
                <a:lnTo>
                  <a:pt x="186" y="119"/>
                </a:lnTo>
                <a:lnTo>
                  <a:pt x="180" y="120"/>
                </a:lnTo>
                <a:lnTo>
                  <a:pt x="167" y="117"/>
                </a:lnTo>
                <a:lnTo>
                  <a:pt x="155" y="108"/>
                </a:lnTo>
                <a:lnTo>
                  <a:pt x="151" y="102"/>
                </a:lnTo>
                <a:lnTo>
                  <a:pt x="146" y="95"/>
                </a:lnTo>
                <a:lnTo>
                  <a:pt x="145" y="86"/>
                </a:lnTo>
                <a:lnTo>
                  <a:pt x="145" y="76"/>
                </a:lnTo>
                <a:lnTo>
                  <a:pt x="148" y="65"/>
                </a:lnTo>
                <a:lnTo>
                  <a:pt x="153" y="55"/>
                </a:lnTo>
                <a:lnTo>
                  <a:pt x="157" y="47"/>
                </a:lnTo>
                <a:lnTo>
                  <a:pt x="163" y="40"/>
                </a:lnTo>
                <a:lnTo>
                  <a:pt x="170" y="35"/>
                </a:lnTo>
                <a:lnTo>
                  <a:pt x="178" y="32"/>
                </a:lnTo>
                <a:lnTo>
                  <a:pt x="187" y="29"/>
                </a:lnTo>
                <a:lnTo>
                  <a:pt x="198" y="29"/>
                </a:lnTo>
                <a:lnTo>
                  <a:pt x="208" y="33"/>
                </a:lnTo>
                <a:lnTo>
                  <a:pt x="219" y="38"/>
                </a:lnTo>
                <a:lnTo>
                  <a:pt x="232" y="47"/>
                </a:lnTo>
                <a:lnTo>
                  <a:pt x="244" y="59"/>
                </a:lnTo>
                <a:lnTo>
                  <a:pt x="246" y="62"/>
                </a:lnTo>
                <a:lnTo>
                  <a:pt x="248" y="65"/>
                </a:lnTo>
                <a:lnTo>
                  <a:pt x="252" y="73"/>
                </a:lnTo>
                <a:lnTo>
                  <a:pt x="255" y="84"/>
                </a:lnTo>
                <a:lnTo>
                  <a:pt x="258" y="96"/>
                </a:lnTo>
                <a:lnTo>
                  <a:pt x="260" y="111"/>
                </a:lnTo>
                <a:lnTo>
                  <a:pt x="262" y="144"/>
                </a:lnTo>
                <a:lnTo>
                  <a:pt x="262" y="179"/>
                </a:lnTo>
                <a:lnTo>
                  <a:pt x="264" y="281"/>
                </a:lnTo>
                <a:lnTo>
                  <a:pt x="167" y="279"/>
                </a:lnTo>
                <a:lnTo>
                  <a:pt x="168" y="279"/>
                </a:lnTo>
                <a:lnTo>
                  <a:pt x="135" y="279"/>
                </a:lnTo>
                <a:lnTo>
                  <a:pt x="104" y="277"/>
                </a:lnTo>
                <a:lnTo>
                  <a:pt x="91" y="276"/>
                </a:lnTo>
                <a:lnTo>
                  <a:pt x="79" y="272"/>
                </a:lnTo>
                <a:lnTo>
                  <a:pt x="70" y="269"/>
                </a:lnTo>
                <a:lnTo>
                  <a:pt x="62" y="265"/>
                </a:lnTo>
                <a:lnTo>
                  <a:pt x="56" y="259"/>
                </a:lnTo>
                <a:lnTo>
                  <a:pt x="44" y="246"/>
                </a:lnTo>
                <a:lnTo>
                  <a:pt x="36" y="233"/>
                </a:lnTo>
                <a:lnTo>
                  <a:pt x="31" y="221"/>
                </a:lnTo>
                <a:lnTo>
                  <a:pt x="29" y="210"/>
                </a:lnTo>
                <a:lnTo>
                  <a:pt x="29" y="200"/>
                </a:lnTo>
                <a:lnTo>
                  <a:pt x="30" y="190"/>
                </a:lnTo>
                <a:lnTo>
                  <a:pt x="34" y="182"/>
                </a:lnTo>
                <a:lnTo>
                  <a:pt x="39" y="174"/>
                </a:lnTo>
                <a:lnTo>
                  <a:pt x="51" y="162"/>
                </a:lnTo>
                <a:lnTo>
                  <a:pt x="62" y="156"/>
                </a:lnTo>
                <a:lnTo>
                  <a:pt x="72" y="154"/>
                </a:lnTo>
                <a:lnTo>
                  <a:pt x="81" y="154"/>
                </a:lnTo>
                <a:lnTo>
                  <a:pt x="89" y="155"/>
                </a:lnTo>
                <a:lnTo>
                  <a:pt x="96" y="160"/>
                </a:lnTo>
                <a:lnTo>
                  <a:pt x="102" y="164"/>
                </a:lnTo>
                <a:lnTo>
                  <a:pt x="111" y="177"/>
                </a:lnTo>
                <a:lnTo>
                  <a:pt x="113" y="191"/>
                </a:lnTo>
                <a:lnTo>
                  <a:pt x="113" y="198"/>
                </a:lnTo>
                <a:lnTo>
                  <a:pt x="111" y="205"/>
                </a:lnTo>
                <a:lnTo>
                  <a:pt x="107" y="210"/>
                </a:lnTo>
                <a:lnTo>
                  <a:pt x="101" y="213"/>
                </a:lnTo>
                <a:lnTo>
                  <a:pt x="94" y="217"/>
                </a:lnTo>
                <a:lnTo>
                  <a:pt x="86" y="217"/>
                </a:lnTo>
                <a:lnTo>
                  <a:pt x="87" y="225"/>
                </a:lnTo>
                <a:lnTo>
                  <a:pt x="90" y="233"/>
                </a:lnTo>
                <a:lnTo>
                  <a:pt x="95" y="239"/>
                </a:lnTo>
                <a:lnTo>
                  <a:pt x="101" y="243"/>
                </a:lnTo>
                <a:lnTo>
                  <a:pt x="108" y="245"/>
                </a:lnTo>
                <a:lnTo>
                  <a:pt x="115" y="245"/>
                </a:lnTo>
                <a:lnTo>
                  <a:pt x="121" y="243"/>
                </a:lnTo>
                <a:lnTo>
                  <a:pt x="127" y="237"/>
                </a:lnTo>
                <a:lnTo>
                  <a:pt x="129" y="245"/>
                </a:lnTo>
                <a:lnTo>
                  <a:pt x="132" y="252"/>
                </a:lnTo>
                <a:lnTo>
                  <a:pt x="137" y="256"/>
                </a:lnTo>
                <a:lnTo>
                  <a:pt x="142" y="258"/>
                </a:lnTo>
                <a:lnTo>
                  <a:pt x="149" y="259"/>
                </a:lnTo>
                <a:lnTo>
                  <a:pt x="155" y="257"/>
                </a:lnTo>
                <a:lnTo>
                  <a:pt x="160" y="253"/>
                </a:lnTo>
                <a:lnTo>
                  <a:pt x="163" y="246"/>
                </a:lnTo>
                <a:lnTo>
                  <a:pt x="169" y="255"/>
                </a:lnTo>
                <a:lnTo>
                  <a:pt x="177" y="260"/>
                </a:lnTo>
                <a:lnTo>
                  <a:pt x="187" y="264"/>
                </a:lnTo>
                <a:lnTo>
                  <a:pt x="198" y="265"/>
                </a:lnTo>
                <a:lnTo>
                  <a:pt x="208" y="263"/>
                </a:lnTo>
                <a:lnTo>
                  <a:pt x="217" y="258"/>
                </a:lnTo>
                <a:lnTo>
                  <a:pt x="224" y="252"/>
                </a:lnTo>
                <a:lnTo>
                  <a:pt x="228" y="243"/>
                </a:lnTo>
                <a:lnTo>
                  <a:pt x="218" y="245"/>
                </a:lnTo>
                <a:lnTo>
                  <a:pt x="208" y="244"/>
                </a:lnTo>
                <a:lnTo>
                  <a:pt x="198" y="241"/>
                </a:lnTo>
                <a:lnTo>
                  <a:pt x="188" y="234"/>
                </a:lnTo>
                <a:lnTo>
                  <a:pt x="179" y="226"/>
                </a:lnTo>
                <a:lnTo>
                  <a:pt x="172" y="216"/>
                </a:lnTo>
                <a:lnTo>
                  <a:pt x="166" y="203"/>
                </a:lnTo>
                <a:lnTo>
                  <a:pt x="161" y="189"/>
                </a:lnTo>
                <a:lnTo>
                  <a:pt x="153" y="170"/>
                </a:lnTo>
                <a:lnTo>
                  <a:pt x="140" y="152"/>
                </a:lnTo>
                <a:lnTo>
                  <a:pt x="125" y="138"/>
                </a:lnTo>
                <a:lnTo>
                  <a:pt x="108" y="127"/>
                </a:lnTo>
                <a:lnTo>
                  <a:pt x="88" y="121"/>
                </a:lnTo>
                <a:lnTo>
                  <a:pt x="69" y="121"/>
                </a:lnTo>
                <a:lnTo>
                  <a:pt x="58" y="124"/>
                </a:lnTo>
                <a:lnTo>
                  <a:pt x="49" y="127"/>
                </a:lnTo>
                <a:lnTo>
                  <a:pt x="40" y="132"/>
                </a:lnTo>
                <a:lnTo>
                  <a:pt x="31" y="140"/>
                </a:lnTo>
                <a:lnTo>
                  <a:pt x="18" y="154"/>
                </a:lnTo>
                <a:lnTo>
                  <a:pt x="9" y="168"/>
                </a:lnTo>
                <a:lnTo>
                  <a:pt x="3" y="183"/>
                </a:lnTo>
                <a:lnTo>
                  <a:pt x="0" y="198"/>
                </a:lnTo>
                <a:lnTo>
                  <a:pt x="0" y="213"/>
                </a:lnTo>
                <a:lnTo>
                  <a:pt x="3" y="229"/>
                </a:lnTo>
                <a:lnTo>
                  <a:pt x="8" y="243"/>
                </a:lnTo>
                <a:lnTo>
                  <a:pt x="15" y="257"/>
                </a:lnTo>
                <a:lnTo>
                  <a:pt x="25" y="271"/>
                </a:lnTo>
                <a:lnTo>
                  <a:pt x="35" y="283"/>
                </a:lnTo>
                <a:lnTo>
                  <a:pt x="39" y="288"/>
                </a:lnTo>
                <a:lnTo>
                  <a:pt x="48" y="294"/>
                </a:lnTo>
                <a:lnTo>
                  <a:pt x="60" y="301"/>
                </a:lnTo>
                <a:lnTo>
                  <a:pt x="75" y="305"/>
                </a:lnTo>
                <a:lnTo>
                  <a:pt x="91" y="309"/>
                </a:lnTo>
                <a:lnTo>
                  <a:pt x="127" y="312"/>
                </a:lnTo>
                <a:lnTo>
                  <a:pt x="166" y="313"/>
                </a:lnTo>
                <a:lnTo>
                  <a:pt x="166" y="312"/>
                </a:lnTo>
                <a:lnTo>
                  <a:pt x="293" y="313"/>
                </a:lnTo>
                <a:lnTo>
                  <a:pt x="293" y="177"/>
                </a:lnTo>
                <a:lnTo>
                  <a:pt x="294" y="177"/>
                </a:lnTo>
                <a:lnTo>
                  <a:pt x="293" y="136"/>
                </a:lnTo>
                <a:lnTo>
                  <a:pt x="290" y="96"/>
                </a:lnTo>
                <a:lnTo>
                  <a:pt x="287" y="80"/>
                </a:lnTo>
                <a:lnTo>
                  <a:pt x="283" y="64"/>
                </a:lnTo>
                <a:lnTo>
                  <a:pt x="277" y="51"/>
                </a:lnTo>
                <a:lnTo>
                  <a:pt x="270" y="41"/>
                </a:lnTo>
                <a:lnTo>
                  <a:pt x="266" y="37"/>
                </a:lnTo>
                <a:lnTo>
                  <a:pt x="255" y="26"/>
                </a:lnTo>
                <a:lnTo>
                  <a:pt x="242" y="16"/>
                </a:lnTo>
                <a:lnTo>
                  <a:pt x="242" y="15"/>
                </a:lnTo>
                <a:lnTo>
                  <a:pt x="24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5" name="Freeform 7"/>
          <xdr:cNvSpPr>
            <a:spLocks/>
          </xdr:cNvSpPr>
        </xdr:nvSpPr>
        <xdr:spPr bwMode="auto">
          <a:xfrm>
            <a:off x="277" y="530"/>
            <a:ext cx="42" cy="28"/>
          </a:xfrm>
          <a:custGeom>
            <a:avLst/>
            <a:gdLst>
              <a:gd name="T0" fmla="*/ 79 w 294"/>
              <a:gd name="T1" fmla="*/ 3 h 313"/>
              <a:gd name="T2" fmla="*/ 121 w 294"/>
              <a:gd name="T3" fmla="*/ 2 h 313"/>
              <a:gd name="T4" fmla="*/ 161 w 294"/>
              <a:gd name="T5" fmla="*/ 32 h 313"/>
              <a:gd name="T6" fmla="*/ 176 w 294"/>
              <a:gd name="T7" fmla="*/ 61 h 313"/>
              <a:gd name="T8" fmla="*/ 173 w 294"/>
              <a:gd name="T9" fmla="*/ 114 h 313"/>
              <a:gd name="T10" fmla="*/ 134 w 294"/>
              <a:gd name="T11" fmla="*/ 162 h 313"/>
              <a:gd name="T12" fmla="*/ 91 w 294"/>
              <a:gd name="T13" fmla="*/ 184 h 313"/>
              <a:gd name="T14" fmla="*/ 67 w 294"/>
              <a:gd name="T15" fmla="*/ 211 h 313"/>
              <a:gd name="T16" fmla="*/ 65 w 294"/>
              <a:gd name="T17" fmla="*/ 243 h 313"/>
              <a:gd name="T18" fmla="*/ 46 w 294"/>
              <a:gd name="T19" fmla="*/ 221 h 313"/>
              <a:gd name="T20" fmla="*/ 48 w 294"/>
              <a:gd name="T21" fmla="*/ 190 h 313"/>
              <a:gd name="T22" fmla="*/ 55 w 294"/>
              <a:gd name="T23" fmla="*/ 171 h 313"/>
              <a:gd name="T24" fmla="*/ 50 w 294"/>
              <a:gd name="T25" fmla="*/ 152 h 313"/>
              <a:gd name="T26" fmla="*/ 63 w 294"/>
              <a:gd name="T27" fmla="*/ 137 h 313"/>
              <a:gd name="T28" fmla="*/ 63 w 294"/>
              <a:gd name="T29" fmla="*/ 121 h 313"/>
              <a:gd name="T30" fmla="*/ 69 w 294"/>
              <a:gd name="T31" fmla="*/ 102 h 313"/>
              <a:gd name="T32" fmla="*/ 90 w 294"/>
              <a:gd name="T33" fmla="*/ 92 h 313"/>
              <a:gd name="T34" fmla="*/ 96 w 294"/>
              <a:gd name="T35" fmla="*/ 114 h 313"/>
              <a:gd name="T36" fmla="*/ 114 w 294"/>
              <a:gd name="T37" fmla="*/ 120 h 313"/>
              <a:gd name="T38" fmla="*/ 143 w 294"/>
              <a:gd name="T39" fmla="*/ 102 h 313"/>
              <a:gd name="T40" fmla="*/ 149 w 294"/>
              <a:gd name="T41" fmla="*/ 76 h 313"/>
              <a:gd name="T42" fmla="*/ 136 w 294"/>
              <a:gd name="T43" fmla="*/ 47 h 313"/>
              <a:gd name="T44" fmla="*/ 115 w 294"/>
              <a:gd name="T45" fmla="*/ 32 h 313"/>
              <a:gd name="T46" fmla="*/ 85 w 294"/>
              <a:gd name="T47" fmla="*/ 33 h 313"/>
              <a:gd name="T48" fmla="*/ 50 w 294"/>
              <a:gd name="T49" fmla="*/ 59 h 313"/>
              <a:gd name="T50" fmla="*/ 41 w 294"/>
              <a:gd name="T51" fmla="*/ 73 h 313"/>
              <a:gd name="T52" fmla="*/ 33 w 294"/>
              <a:gd name="T53" fmla="*/ 111 h 313"/>
              <a:gd name="T54" fmla="*/ 28 w 294"/>
              <a:gd name="T55" fmla="*/ 281 h 313"/>
              <a:gd name="T56" fmla="*/ 189 w 294"/>
              <a:gd name="T57" fmla="*/ 277 h 313"/>
              <a:gd name="T58" fmla="*/ 224 w 294"/>
              <a:gd name="T59" fmla="*/ 269 h 313"/>
              <a:gd name="T60" fmla="*/ 250 w 294"/>
              <a:gd name="T61" fmla="*/ 246 h 313"/>
              <a:gd name="T62" fmla="*/ 265 w 294"/>
              <a:gd name="T63" fmla="*/ 210 h 313"/>
              <a:gd name="T64" fmla="*/ 260 w 294"/>
              <a:gd name="T65" fmla="*/ 182 h 313"/>
              <a:gd name="T66" fmla="*/ 232 w 294"/>
              <a:gd name="T67" fmla="*/ 156 h 313"/>
              <a:gd name="T68" fmla="*/ 204 w 294"/>
              <a:gd name="T69" fmla="*/ 155 h 313"/>
              <a:gd name="T70" fmla="*/ 183 w 294"/>
              <a:gd name="T71" fmla="*/ 177 h 313"/>
              <a:gd name="T72" fmla="*/ 182 w 294"/>
              <a:gd name="T73" fmla="*/ 205 h 313"/>
              <a:gd name="T74" fmla="*/ 199 w 294"/>
              <a:gd name="T75" fmla="*/ 217 h 313"/>
              <a:gd name="T76" fmla="*/ 203 w 294"/>
              <a:gd name="T77" fmla="*/ 233 h 313"/>
              <a:gd name="T78" fmla="*/ 185 w 294"/>
              <a:gd name="T79" fmla="*/ 245 h 313"/>
              <a:gd name="T80" fmla="*/ 166 w 294"/>
              <a:gd name="T81" fmla="*/ 237 h 313"/>
              <a:gd name="T82" fmla="*/ 157 w 294"/>
              <a:gd name="T83" fmla="*/ 256 h 313"/>
              <a:gd name="T84" fmla="*/ 139 w 294"/>
              <a:gd name="T85" fmla="*/ 257 h 313"/>
              <a:gd name="T86" fmla="*/ 124 w 294"/>
              <a:gd name="T87" fmla="*/ 255 h 313"/>
              <a:gd name="T88" fmla="*/ 96 w 294"/>
              <a:gd name="T89" fmla="*/ 265 h 313"/>
              <a:gd name="T90" fmla="*/ 70 w 294"/>
              <a:gd name="T91" fmla="*/ 252 h 313"/>
              <a:gd name="T92" fmla="*/ 85 w 294"/>
              <a:gd name="T93" fmla="*/ 244 h 313"/>
              <a:gd name="T94" fmla="*/ 114 w 294"/>
              <a:gd name="T95" fmla="*/ 226 h 313"/>
              <a:gd name="T96" fmla="*/ 134 w 294"/>
              <a:gd name="T97" fmla="*/ 189 h 313"/>
              <a:gd name="T98" fmla="*/ 169 w 294"/>
              <a:gd name="T99" fmla="*/ 138 h 313"/>
              <a:gd name="T100" fmla="*/ 225 w 294"/>
              <a:gd name="T101" fmla="*/ 121 h 313"/>
              <a:gd name="T102" fmla="*/ 255 w 294"/>
              <a:gd name="T103" fmla="*/ 132 h 313"/>
              <a:gd name="T104" fmla="*/ 286 w 294"/>
              <a:gd name="T105" fmla="*/ 168 h 313"/>
              <a:gd name="T106" fmla="*/ 294 w 294"/>
              <a:gd name="T107" fmla="*/ 213 h 313"/>
              <a:gd name="T108" fmla="*/ 279 w 294"/>
              <a:gd name="T109" fmla="*/ 257 h 313"/>
              <a:gd name="T110" fmla="*/ 255 w 294"/>
              <a:gd name="T111" fmla="*/ 288 h 313"/>
              <a:gd name="T112" fmla="*/ 218 w 294"/>
              <a:gd name="T113" fmla="*/ 305 h 313"/>
              <a:gd name="T114" fmla="*/ 128 w 294"/>
              <a:gd name="T115" fmla="*/ 313 h 313"/>
              <a:gd name="T116" fmla="*/ 0 w 294"/>
              <a:gd name="T117" fmla="*/ 177 h 313"/>
              <a:gd name="T118" fmla="*/ 5 w 294"/>
              <a:gd name="T119" fmla="*/ 96 h 313"/>
              <a:gd name="T120" fmla="*/ 17 w 294"/>
              <a:gd name="T121" fmla="*/ 51 h 313"/>
              <a:gd name="T122" fmla="*/ 51 w 294"/>
              <a:gd name="T123" fmla="*/ 16 h 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4" h="313">
                <a:moveTo>
                  <a:pt x="51" y="16"/>
                </a:moveTo>
                <a:lnTo>
                  <a:pt x="65" y="9"/>
                </a:lnTo>
                <a:lnTo>
                  <a:pt x="79" y="3"/>
                </a:lnTo>
                <a:lnTo>
                  <a:pt x="92" y="0"/>
                </a:lnTo>
                <a:lnTo>
                  <a:pt x="107" y="0"/>
                </a:lnTo>
                <a:lnTo>
                  <a:pt x="121" y="2"/>
                </a:lnTo>
                <a:lnTo>
                  <a:pt x="135" y="9"/>
                </a:lnTo>
                <a:lnTo>
                  <a:pt x="149" y="18"/>
                </a:lnTo>
                <a:lnTo>
                  <a:pt x="161" y="32"/>
                </a:lnTo>
                <a:lnTo>
                  <a:pt x="168" y="41"/>
                </a:lnTo>
                <a:lnTo>
                  <a:pt x="173" y="51"/>
                </a:lnTo>
                <a:lnTo>
                  <a:pt x="176" y="61"/>
                </a:lnTo>
                <a:lnTo>
                  <a:pt x="178" y="72"/>
                </a:lnTo>
                <a:lnTo>
                  <a:pt x="178" y="93"/>
                </a:lnTo>
                <a:lnTo>
                  <a:pt x="173" y="114"/>
                </a:lnTo>
                <a:lnTo>
                  <a:pt x="163" y="132"/>
                </a:lnTo>
                <a:lnTo>
                  <a:pt x="150" y="149"/>
                </a:lnTo>
                <a:lnTo>
                  <a:pt x="134" y="162"/>
                </a:lnTo>
                <a:lnTo>
                  <a:pt x="116" y="171"/>
                </a:lnTo>
                <a:lnTo>
                  <a:pt x="102" y="176"/>
                </a:lnTo>
                <a:lnTo>
                  <a:pt x="91" y="184"/>
                </a:lnTo>
                <a:lnTo>
                  <a:pt x="81" y="191"/>
                </a:lnTo>
                <a:lnTo>
                  <a:pt x="73" y="201"/>
                </a:lnTo>
                <a:lnTo>
                  <a:pt x="67" y="211"/>
                </a:lnTo>
                <a:lnTo>
                  <a:pt x="64" y="221"/>
                </a:lnTo>
                <a:lnTo>
                  <a:pt x="63" y="232"/>
                </a:lnTo>
                <a:lnTo>
                  <a:pt x="65" y="243"/>
                </a:lnTo>
                <a:lnTo>
                  <a:pt x="56" y="239"/>
                </a:lnTo>
                <a:lnTo>
                  <a:pt x="50" y="231"/>
                </a:lnTo>
                <a:lnTo>
                  <a:pt x="46" y="221"/>
                </a:lnTo>
                <a:lnTo>
                  <a:pt x="45" y="211"/>
                </a:lnTo>
                <a:lnTo>
                  <a:pt x="45" y="200"/>
                </a:lnTo>
                <a:lnTo>
                  <a:pt x="48" y="190"/>
                </a:lnTo>
                <a:lnTo>
                  <a:pt x="54" y="182"/>
                </a:lnTo>
                <a:lnTo>
                  <a:pt x="61" y="175"/>
                </a:lnTo>
                <a:lnTo>
                  <a:pt x="55" y="171"/>
                </a:lnTo>
                <a:lnTo>
                  <a:pt x="52" y="165"/>
                </a:lnTo>
                <a:lnTo>
                  <a:pt x="50" y="159"/>
                </a:lnTo>
                <a:lnTo>
                  <a:pt x="50" y="152"/>
                </a:lnTo>
                <a:lnTo>
                  <a:pt x="52" y="145"/>
                </a:lnTo>
                <a:lnTo>
                  <a:pt x="56" y="140"/>
                </a:lnTo>
                <a:lnTo>
                  <a:pt x="63" y="137"/>
                </a:lnTo>
                <a:lnTo>
                  <a:pt x="70" y="134"/>
                </a:lnTo>
                <a:lnTo>
                  <a:pt x="65" y="128"/>
                </a:lnTo>
                <a:lnTo>
                  <a:pt x="63" y="121"/>
                </a:lnTo>
                <a:lnTo>
                  <a:pt x="63" y="115"/>
                </a:lnTo>
                <a:lnTo>
                  <a:pt x="65" y="107"/>
                </a:lnTo>
                <a:lnTo>
                  <a:pt x="69" y="102"/>
                </a:lnTo>
                <a:lnTo>
                  <a:pt x="75" y="96"/>
                </a:lnTo>
                <a:lnTo>
                  <a:pt x="82" y="93"/>
                </a:lnTo>
                <a:lnTo>
                  <a:pt x="90" y="92"/>
                </a:lnTo>
                <a:lnTo>
                  <a:pt x="90" y="101"/>
                </a:lnTo>
                <a:lnTo>
                  <a:pt x="93" y="108"/>
                </a:lnTo>
                <a:lnTo>
                  <a:pt x="96" y="114"/>
                </a:lnTo>
                <a:lnTo>
                  <a:pt x="101" y="117"/>
                </a:lnTo>
                <a:lnTo>
                  <a:pt x="108" y="119"/>
                </a:lnTo>
                <a:lnTo>
                  <a:pt x="114" y="120"/>
                </a:lnTo>
                <a:lnTo>
                  <a:pt x="127" y="117"/>
                </a:lnTo>
                <a:lnTo>
                  <a:pt x="139" y="108"/>
                </a:lnTo>
                <a:lnTo>
                  <a:pt x="143" y="102"/>
                </a:lnTo>
                <a:lnTo>
                  <a:pt x="148" y="95"/>
                </a:lnTo>
                <a:lnTo>
                  <a:pt x="149" y="86"/>
                </a:lnTo>
                <a:lnTo>
                  <a:pt x="149" y="76"/>
                </a:lnTo>
                <a:lnTo>
                  <a:pt x="147" y="65"/>
                </a:lnTo>
                <a:lnTo>
                  <a:pt x="141" y="55"/>
                </a:lnTo>
                <a:lnTo>
                  <a:pt x="136" y="47"/>
                </a:lnTo>
                <a:lnTo>
                  <a:pt x="130" y="40"/>
                </a:lnTo>
                <a:lnTo>
                  <a:pt x="123" y="35"/>
                </a:lnTo>
                <a:lnTo>
                  <a:pt x="115" y="32"/>
                </a:lnTo>
                <a:lnTo>
                  <a:pt x="106" y="29"/>
                </a:lnTo>
                <a:lnTo>
                  <a:pt x="95" y="29"/>
                </a:lnTo>
                <a:lnTo>
                  <a:pt x="85" y="33"/>
                </a:lnTo>
                <a:lnTo>
                  <a:pt x="74" y="38"/>
                </a:lnTo>
                <a:lnTo>
                  <a:pt x="63" y="47"/>
                </a:lnTo>
                <a:lnTo>
                  <a:pt x="50" y="59"/>
                </a:lnTo>
                <a:lnTo>
                  <a:pt x="48" y="62"/>
                </a:lnTo>
                <a:lnTo>
                  <a:pt x="45" y="65"/>
                </a:lnTo>
                <a:lnTo>
                  <a:pt x="41" y="73"/>
                </a:lnTo>
                <a:lnTo>
                  <a:pt x="38" y="84"/>
                </a:lnTo>
                <a:lnTo>
                  <a:pt x="35" y="96"/>
                </a:lnTo>
                <a:lnTo>
                  <a:pt x="33" y="111"/>
                </a:lnTo>
                <a:lnTo>
                  <a:pt x="31" y="144"/>
                </a:lnTo>
                <a:lnTo>
                  <a:pt x="31" y="179"/>
                </a:lnTo>
                <a:lnTo>
                  <a:pt x="28" y="281"/>
                </a:lnTo>
                <a:lnTo>
                  <a:pt x="125" y="279"/>
                </a:lnTo>
                <a:lnTo>
                  <a:pt x="158" y="279"/>
                </a:lnTo>
                <a:lnTo>
                  <a:pt x="189" y="277"/>
                </a:lnTo>
                <a:lnTo>
                  <a:pt x="202" y="276"/>
                </a:lnTo>
                <a:lnTo>
                  <a:pt x="214" y="272"/>
                </a:lnTo>
                <a:lnTo>
                  <a:pt x="224" y="269"/>
                </a:lnTo>
                <a:lnTo>
                  <a:pt x="232" y="265"/>
                </a:lnTo>
                <a:lnTo>
                  <a:pt x="238" y="259"/>
                </a:lnTo>
                <a:lnTo>
                  <a:pt x="250" y="246"/>
                </a:lnTo>
                <a:lnTo>
                  <a:pt x="258" y="233"/>
                </a:lnTo>
                <a:lnTo>
                  <a:pt x="263" y="221"/>
                </a:lnTo>
                <a:lnTo>
                  <a:pt x="265" y="210"/>
                </a:lnTo>
                <a:lnTo>
                  <a:pt x="266" y="200"/>
                </a:lnTo>
                <a:lnTo>
                  <a:pt x="264" y="190"/>
                </a:lnTo>
                <a:lnTo>
                  <a:pt x="260" y="182"/>
                </a:lnTo>
                <a:lnTo>
                  <a:pt x="255" y="174"/>
                </a:lnTo>
                <a:lnTo>
                  <a:pt x="242" y="162"/>
                </a:lnTo>
                <a:lnTo>
                  <a:pt x="232" y="156"/>
                </a:lnTo>
                <a:lnTo>
                  <a:pt x="221" y="154"/>
                </a:lnTo>
                <a:lnTo>
                  <a:pt x="212" y="154"/>
                </a:lnTo>
                <a:lnTo>
                  <a:pt x="204" y="155"/>
                </a:lnTo>
                <a:lnTo>
                  <a:pt x="198" y="160"/>
                </a:lnTo>
                <a:lnTo>
                  <a:pt x="192" y="164"/>
                </a:lnTo>
                <a:lnTo>
                  <a:pt x="183" y="177"/>
                </a:lnTo>
                <a:lnTo>
                  <a:pt x="180" y="191"/>
                </a:lnTo>
                <a:lnTo>
                  <a:pt x="180" y="198"/>
                </a:lnTo>
                <a:lnTo>
                  <a:pt x="182" y="205"/>
                </a:lnTo>
                <a:lnTo>
                  <a:pt x="186" y="210"/>
                </a:lnTo>
                <a:lnTo>
                  <a:pt x="192" y="213"/>
                </a:lnTo>
                <a:lnTo>
                  <a:pt x="199" y="217"/>
                </a:lnTo>
                <a:lnTo>
                  <a:pt x="207" y="217"/>
                </a:lnTo>
                <a:lnTo>
                  <a:pt x="206" y="225"/>
                </a:lnTo>
                <a:lnTo>
                  <a:pt x="203" y="233"/>
                </a:lnTo>
                <a:lnTo>
                  <a:pt x="198" y="239"/>
                </a:lnTo>
                <a:lnTo>
                  <a:pt x="193" y="243"/>
                </a:lnTo>
                <a:lnTo>
                  <a:pt x="185" y="245"/>
                </a:lnTo>
                <a:lnTo>
                  <a:pt x="179" y="245"/>
                </a:lnTo>
                <a:lnTo>
                  <a:pt x="172" y="243"/>
                </a:lnTo>
                <a:lnTo>
                  <a:pt x="166" y="237"/>
                </a:lnTo>
                <a:lnTo>
                  <a:pt x="165" y="245"/>
                </a:lnTo>
                <a:lnTo>
                  <a:pt x="161" y="252"/>
                </a:lnTo>
                <a:lnTo>
                  <a:pt x="157" y="256"/>
                </a:lnTo>
                <a:lnTo>
                  <a:pt x="152" y="258"/>
                </a:lnTo>
                <a:lnTo>
                  <a:pt x="145" y="259"/>
                </a:lnTo>
                <a:lnTo>
                  <a:pt x="139" y="257"/>
                </a:lnTo>
                <a:lnTo>
                  <a:pt x="134" y="253"/>
                </a:lnTo>
                <a:lnTo>
                  <a:pt x="130" y="246"/>
                </a:lnTo>
                <a:lnTo>
                  <a:pt x="124" y="255"/>
                </a:lnTo>
                <a:lnTo>
                  <a:pt x="116" y="260"/>
                </a:lnTo>
                <a:lnTo>
                  <a:pt x="107" y="264"/>
                </a:lnTo>
                <a:lnTo>
                  <a:pt x="96" y="265"/>
                </a:lnTo>
                <a:lnTo>
                  <a:pt x="86" y="263"/>
                </a:lnTo>
                <a:lnTo>
                  <a:pt x="77" y="258"/>
                </a:lnTo>
                <a:lnTo>
                  <a:pt x="70" y="252"/>
                </a:lnTo>
                <a:lnTo>
                  <a:pt x="65" y="243"/>
                </a:lnTo>
                <a:lnTo>
                  <a:pt x="75" y="245"/>
                </a:lnTo>
                <a:lnTo>
                  <a:pt x="85" y="244"/>
                </a:lnTo>
                <a:lnTo>
                  <a:pt x="95" y="241"/>
                </a:lnTo>
                <a:lnTo>
                  <a:pt x="106" y="234"/>
                </a:lnTo>
                <a:lnTo>
                  <a:pt x="114" y="226"/>
                </a:lnTo>
                <a:lnTo>
                  <a:pt x="122" y="216"/>
                </a:lnTo>
                <a:lnTo>
                  <a:pt x="129" y="203"/>
                </a:lnTo>
                <a:lnTo>
                  <a:pt x="134" y="189"/>
                </a:lnTo>
                <a:lnTo>
                  <a:pt x="142" y="170"/>
                </a:lnTo>
                <a:lnTo>
                  <a:pt x="155" y="152"/>
                </a:lnTo>
                <a:lnTo>
                  <a:pt x="169" y="138"/>
                </a:lnTo>
                <a:lnTo>
                  <a:pt x="187" y="127"/>
                </a:lnTo>
                <a:lnTo>
                  <a:pt x="206" y="121"/>
                </a:lnTo>
                <a:lnTo>
                  <a:pt x="225" y="121"/>
                </a:lnTo>
                <a:lnTo>
                  <a:pt x="236" y="124"/>
                </a:lnTo>
                <a:lnTo>
                  <a:pt x="246" y="127"/>
                </a:lnTo>
                <a:lnTo>
                  <a:pt x="255" y="132"/>
                </a:lnTo>
                <a:lnTo>
                  <a:pt x="264" y="140"/>
                </a:lnTo>
                <a:lnTo>
                  <a:pt x="277" y="154"/>
                </a:lnTo>
                <a:lnTo>
                  <a:pt x="286" y="168"/>
                </a:lnTo>
                <a:lnTo>
                  <a:pt x="291" y="183"/>
                </a:lnTo>
                <a:lnTo>
                  <a:pt x="294" y="198"/>
                </a:lnTo>
                <a:lnTo>
                  <a:pt x="294" y="213"/>
                </a:lnTo>
                <a:lnTo>
                  <a:pt x="291" y="229"/>
                </a:lnTo>
                <a:lnTo>
                  <a:pt x="286" y="243"/>
                </a:lnTo>
                <a:lnTo>
                  <a:pt x="279" y="257"/>
                </a:lnTo>
                <a:lnTo>
                  <a:pt x="269" y="271"/>
                </a:lnTo>
                <a:lnTo>
                  <a:pt x="258" y="283"/>
                </a:lnTo>
                <a:lnTo>
                  <a:pt x="255" y="288"/>
                </a:lnTo>
                <a:lnTo>
                  <a:pt x="245" y="294"/>
                </a:lnTo>
                <a:lnTo>
                  <a:pt x="233" y="301"/>
                </a:lnTo>
                <a:lnTo>
                  <a:pt x="218" y="305"/>
                </a:lnTo>
                <a:lnTo>
                  <a:pt x="203" y="309"/>
                </a:lnTo>
                <a:lnTo>
                  <a:pt x="166" y="312"/>
                </a:lnTo>
                <a:lnTo>
                  <a:pt x="128" y="313"/>
                </a:lnTo>
                <a:lnTo>
                  <a:pt x="127" y="312"/>
                </a:lnTo>
                <a:lnTo>
                  <a:pt x="0" y="313"/>
                </a:lnTo>
                <a:lnTo>
                  <a:pt x="0" y="177"/>
                </a:lnTo>
                <a:lnTo>
                  <a:pt x="1" y="177"/>
                </a:lnTo>
                <a:lnTo>
                  <a:pt x="1" y="136"/>
                </a:lnTo>
                <a:lnTo>
                  <a:pt x="5" y="96"/>
                </a:lnTo>
                <a:lnTo>
                  <a:pt x="8" y="80"/>
                </a:lnTo>
                <a:lnTo>
                  <a:pt x="12" y="64"/>
                </a:lnTo>
                <a:lnTo>
                  <a:pt x="17" y="51"/>
                </a:lnTo>
                <a:lnTo>
                  <a:pt x="24" y="41"/>
                </a:lnTo>
                <a:lnTo>
                  <a:pt x="27" y="37"/>
                </a:lnTo>
                <a:lnTo>
                  <a:pt x="51" y="16"/>
                </a:lnTo>
                <a:lnTo>
                  <a:pt x="51" y="15"/>
                </a:lnTo>
                <a:lnTo>
                  <a:pt x="51"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6" name="Freeform 8"/>
          <xdr:cNvSpPr>
            <a:spLocks/>
          </xdr:cNvSpPr>
        </xdr:nvSpPr>
        <xdr:spPr bwMode="auto">
          <a:xfrm>
            <a:off x="553" y="308"/>
            <a:ext cx="239" cy="5"/>
          </a:xfrm>
          <a:custGeom>
            <a:avLst/>
            <a:gdLst>
              <a:gd name="T0" fmla="*/ 1653 w 1673"/>
              <a:gd name="T1" fmla="*/ 51 h 51"/>
              <a:gd name="T2" fmla="*/ 1646 w 1673"/>
              <a:gd name="T3" fmla="*/ 46 h 51"/>
              <a:gd name="T4" fmla="*/ 1636 w 1673"/>
              <a:gd name="T5" fmla="*/ 42 h 51"/>
              <a:gd name="T6" fmla="*/ 1625 w 1673"/>
              <a:gd name="T7" fmla="*/ 39 h 51"/>
              <a:gd name="T8" fmla="*/ 1610 w 1673"/>
              <a:gd name="T9" fmla="*/ 37 h 51"/>
              <a:gd name="T10" fmla="*/ 1580 w 1673"/>
              <a:gd name="T11" fmla="*/ 33 h 51"/>
              <a:gd name="T12" fmla="*/ 1546 w 1673"/>
              <a:gd name="T13" fmla="*/ 32 h 51"/>
              <a:gd name="T14" fmla="*/ 1545 w 1673"/>
              <a:gd name="T15" fmla="*/ 31 h 51"/>
              <a:gd name="T16" fmla="*/ 0 w 1673"/>
              <a:gd name="T17" fmla="*/ 31 h 51"/>
              <a:gd name="T18" fmla="*/ 0 w 1673"/>
              <a:gd name="T19" fmla="*/ 0 h 51"/>
              <a:gd name="T20" fmla="*/ 1548 w 1673"/>
              <a:gd name="T21" fmla="*/ 0 h 51"/>
              <a:gd name="T22" fmla="*/ 1586 w 1673"/>
              <a:gd name="T23" fmla="*/ 2 h 51"/>
              <a:gd name="T24" fmla="*/ 1622 w 1673"/>
              <a:gd name="T25" fmla="*/ 5 h 51"/>
              <a:gd name="T26" fmla="*/ 1637 w 1673"/>
              <a:gd name="T27" fmla="*/ 8 h 51"/>
              <a:gd name="T28" fmla="*/ 1651 w 1673"/>
              <a:gd name="T29" fmla="*/ 13 h 51"/>
              <a:gd name="T30" fmla="*/ 1664 w 1673"/>
              <a:gd name="T31" fmla="*/ 18 h 51"/>
              <a:gd name="T32" fmla="*/ 1673 w 1673"/>
              <a:gd name="T33" fmla="*/ 25 h 51"/>
              <a:gd name="T34" fmla="*/ 1653 w 1673"/>
              <a:gd name="T3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1653" y="51"/>
                </a:moveTo>
                <a:lnTo>
                  <a:pt x="1646" y="46"/>
                </a:lnTo>
                <a:lnTo>
                  <a:pt x="1636" y="42"/>
                </a:lnTo>
                <a:lnTo>
                  <a:pt x="1625" y="39"/>
                </a:lnTo>
                <a:lnTo>
                  <a:pt x="1610" y="37"/>
                </a:lnTo>
                <a:lnTo>
                  <a:pt x="1580" y="33"/>
                </a:lnTo>
                <a:lnTo>
                  <a:pt x="1546" y="32"/>
                </a:lnTo>
                <a:lnTo>
                  <a:pt x="1545" y="31"/>
                </a:lnTo>
                <a:lnTo>
                  <a:pt x="0" y="31"/>
                </a:lnTo>
                <a:lnTo>
                  <a:pt x="0" y="0"/>
                </a:lnTo>
                <a:lnTo>
                  <a:pt x="1548" y="0"/>
                </a:lnTo>
                <a:lnTo>
                  <a:pt x="1586" y="2"/>
                </a:lnTo>
                <a:lnTo>
                  <a:pt x="1622" y="5"/>
                </a:lnTo>
                <a:lnTo>
                  <a:pt x="1637" y="8"/>
                </a:lnTo>
                <a:lnTo>
                  <a:pt x="1651" y="13"/>
                </a:lnTo>
                <a:lnTo>
                  <a:pt x="1664" y="18"/>
                </a:lnTo>
                <a:lnTo>
                  <a:pt x="1673" y="25"/>
                </a:lnTo>
                <a:lnTo>
                  <a:pt x="1653" y="5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7" name="Freeform 9"/>
          <xdr:cNvSpPr>
            <a:spLocks/>
          </xdr:cNvSpPr>
        </xdr:nvSpPr>
        <xdr:spPr bwMode="auto">
          <a:xfrm>
            <a:off x="822" y="333"/>
            <a:ext cx="6" cy="100"/>
          </a:xfrm>
          <a:custGeom>
            <a:avLst/>
            <a:gdLst>
              <a:gd name="T0" fmla="*/ 0 w 47"/>
              <a:gd name="T1" fmla="*/ 22 h 1098"/>
              <a:gd name="T2" fmla="*/ 5 w 47"/>
              <a:gd name="T3" fmla="*/ 30 h 1098"/>
              <a:gd name="T4" fmla="*/ 8 w 47"/>
              <a:gd name="T5" fmla="*/ 41 h 1098"/>
              <a:gd name="T6" fmla="*/ 12 w 47"/>
              <a:gd name="T7" fmla="*/ 53 h 1098"/>
              <a:gd name="T8" fmla="*/ 14 w 47"/>
              <a:gd name="T9" fmla="*/ 68 h 1098"/>
              <a:gd name="T10" fmla="*/ 17 w 47"/>
              <a:gd name="T11" fmla="*/ 101 h 1098"/>
              <a:gd name="T12" fmla="*/ 18 w 47"/>
              <a:gd name="T13" fmla="*/ 136 h 1098"/>
              <a:gd name="T14" fmla="*/ 17 w 47"/>
              <a:gd name="T15" fmla="*/ 136 h 1098"/>
              <a:gd name="T16" fmla="*/ 17 w 47"/>
              <a:gd name="T17" fmla="*/ 1098 h 1098"/>
              <a:gd name="T18" fmla="*/ 46 w 47"/>
              <a:gd name="T19" fmla="*/ 1098 h 1098"/>
              <a:gd name="T20" fmla="*/ 46 w 47"/>
              <a:gd name="T21" fmla="*/ 134 h 1098"/>
              <a:gd name="T22" fmla="*/ 47 w 47"/>
              <a:gd name="T23" fmla="*/ 134 h 1098"/>
              <a:gd name="T24" fmla="*/ 46 w 47"/>
              <a:gd name="T25" fmla="*/ 94 h 1098"/>
              <a:gd name="T26" fmla="*/ 43 w 47"/>
              <a:gd name="T27" fmla="*/ 56 h 1098"/>
              <a:gd name="T28" fmla="*/ 40 w 47"/>
              <a:gd name="T29" fmla="*/ 39 h 1098"/>
              <a:gd name="T30" fmla="*/ 36 w 47"/>
              <a:gd name="T31" fmla="*/ 24 h 1098"/>
              <a:gd name="T32" fmla="*/ 30 w 47"/>
              <a:gd name="T33" fmla="*/ 11 h 1098"/>
              <a:gd name="T34" fmla="*/ 24 w 47"/>
              <a:gd name="T35" fmla="*/ 0 h 1098"/>
              <a:gd name="T36" fmla="*/ 13 w 47"/>
              <a:gd name="T37" fmla="*/ 12 h 1098"/>
              <a:gd name="T38" fmla="*/ 0 w 47"/>
              <a:gd name="T39" fmla="*/ 22 h 10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98">
                <a:moveTo>
                  <a:pt x="0" y="22"/>
                </a:moveTo>
                <a:lnTo>
                  <a:pt x="5" y="30"/>
                </a:lnTo>
                <a:lnTo>
                  <a:pt x="8" y="41"/>
                </a:lnTo>
                <a:lnTo>
                  <a:pt x="12" y="53"/>
                </a:lnTo>
                <a:lnTo>
                  <a:pt x="14" y="68"/>
                </a:lnTo>
                <a:lnTo>
                  <a:pt x="17" y="101"/>
                </a:lnTo>
                <a:lnTo>
                  <a:pt x="18" y="136"/>
                </a:lnTo>
                <a:lnTo>
                  <a:pt x="17" y="136"/>
                </a:lnTo>
                <a:lnTo>
                  <a:pt x="17" y="1098"/>
                </a:lnTo>
                <a:lnTo>
                  <a:pt x="46" y="1098"/>
                </a:lnTo>
                <a:lnTo>
                  <a:pt x="46" y="134"/>
                </a:lnTo>
                <a:lnTo>
                  <a:pt x="47" y="134"/>
                </a:lnTo>
                <a:lnTo>
                  <a:pt x="46" y="94"/>
                </a:lnTo>
                <a:lnTo>
                  <a:pt x="43" y="56"/>
                </a:lnTo>
                <a:lnTo>
                  <a:pt x="40" y="39"/>
                </a:lnTo>
                <a:lnTo>
                  <a:pt x="36" y="24"/>
                </a:lnTo>
                <a:lnTo>
                  <a:pt x="30" y="11"/>
                </a:lnTo>
                <a:lnTo>
                  <a:pt x="24" y="0"/>
                </a:lnTo>
                <a:lnTo>
                  <a:pt x="13" y="12"/>
                </a:lnTo>
                <a:lnTo>
                  <a:pt x="0" y="2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8" name="Freeform 10"/>
          <xdr:cNvSpPr>
            <a:spLocks/>
          </xdr:cNvSpPr>
        </xdr:nvSpPr>
        <xdr:spPr bwMode="auto">
          <a:xfrm>
            <a:off x="314" y="308"/>
            <a:ext cx="239" cy="5"/>
          </a:xfrm>
          <a:custGeom>
            <a:avLst/>
            <a:gdLst>
              <a:gd name="T0" fmla="*/ 21 w 1673"/>
              <a:gd name="T1" fmla="*/ 51 h 51"/>
              <a:gd name="T2" fmla="*/ 28 w 1673"/>
              <a:gd name="T3" fmla="*/ 46 h 51"/>
              <a:gd name="T4" fmla="*/ 37 w 1673"/>
              <a:gd name="T5" fmla="*/ 42 h 51"/>
              <a:gd name="T6" fmla="*/ 49 w 1673"/>
              <a:gd name="T7" fmla="*/ 39 h 51"/>
              <a:gd name="T8" fmla="*/ 63 w 1673"/>
              <a:gd name="T9" fmla="*/ 37 h 51"/>
              <a:gd name="T10" fmla="*/ 94 w 1673"/>
              <a:gd name="T11" fmla="*/ 33 h 51"/>
              <a:gd name="T12" fmla="*/ 127 w 1673"/>
              <a:gd name="T13" fmla="*/ 32 h 51"/>
              <a:gd name="T14" fmla="*/ 127 w 1673"/>
              <a:gd name="T15" fmla="*/ 31 h 51"/>
              <a:gd name="T16" fmla="*/ 1673 w 1673"/>
              <a:gd name="T17" fmla="*/ 31 h 51"/>
              <a:gd name="T18" fmla="*/ 1673 w 1673"/>
              <a:gd name="T19" fmla="*/ 0 h 51"/>
              <a:gd name="T20" fmla="*/ 125 w 1673"/>
              <a:gd name="T21" fmla="*/ 0 h 51"/>
              <a:gd name="T22" fmla="*/ 87 w 1673"/>
              <a:gd name="T23" fmla="*/ 2 h 51"/>
              <a:gd name="T24" fmla="*/ 52 w 1673"/>
              <a:gd name="T25" fmla="*/ 5 h 51"/>
              <a:gd name="T26" fmla="*/ 36 w 1673"/>
              <a:gd name="T27" fmla="*/ 8 h 51"/>
              <a:gd name="T28" fmla="*/ 22 w 1673"/>
              <a:gd name="T29" fmla="*/ 13 h 51"/>
              <a:gd name="T30" fmla="*/ 10 w 1673"/>
              <a:gd name="T31" fmla="*/ 18 h 51"/>
              <a:gd name="T32" fmla="*/ 0 w 1673"/>
              <a:gd name="T33" fmla="*/ 25 h 51"/>
              <a:gd name="T34" fmla="*/ 11 w 1673"/>
              <a:gd name="T35" fmla="*/ 38 h 51"/>
              <a:gd name="T36" fmla="*/ 21 w 1673"/>
              <a:gd name="T3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73" h="51">
                <a:moveTo>
                  <a:pt x="21" y="51"/>
                </a:moveTo>
                <a:lnTo>
                  <a:pt x="28" y="46"/>
                </a:lnTo>
                <a:lnTo>
                  <a:pt x="37" y="42"/>
                </a:lnTo>
                <a:lnTo>
                  <a:pt x="49" y="39"/>
                </a:lnTo>
                <a:lnTo>
                  <a:pt x="63" y="37"/>
                </a:lnTo>
                <a:lnTo>
                  <a:pt x="94" y="33"/>
                </a:lnTo>
                <a:lnTo>
                  <a:pt x="127" y="32"/>
                </a:lnTo>
                <a:lnTo>
                  <a:pt x="127" y="31"/>
                </a:lnTo>
                <a:lnTo>
                  <a:pt x="1673" y="31"/>
                </a:lnTo>
                <a:lnTo>
                  <a:pt x="1673" y="0"/>
                </a:lnTo>
                <a:lnTo>
                  <a:pt x="125" y="0"/>
                </a:lnTo>
                <a:lnTo>
                  <a:pt x="87" y="2"/>
                </a:lnTo>
                <a:lnTo>
                  <a:pt x="52" y="5"/>
                </a:lnTo>
                <a:lnTo>
                  <a:pt x="36" y="8"/>
                </a:lnTo>
                <a:lnTo>
                  <a:pt x="22" y="13"/>
                </a:lnTo>
                <a:lnTo>
                  <a:pt x="10" y="18"/>
                </a:lnTo>
                <a:lnTo>
                  <a:pt x="0" y="25"/>
                </a:lnTo>
                <a:lnTo>
                  <a:pt x="11" y="38"/>
                </a:lnTo>
                <a:lnTo>
                  <a:pt x="21" y="5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9" name="Freeform 11"/>
          <xdr:cNvSpPr>
            <a:spLocks/>
          </xdr:cNvSpPr>
        </xdr:nvSpPr>
        <xdr:spPr bwMode="auto">
          <a:xfrm>
            <a:off x="278" y="333"/>
            <a:ext cx="6" cy="100"/>
          </a:xfrm>
          <a:custGeom>
            <a:avLst/>
            <a:gdLst>
              <a:gd name="T0" fmla="*/ 46 w 46"/>
              <a:gd name="T1" fmla="*/ 22 h 1098"/>
              <a:gd name="T2" fmla="*/ 41 w 46"/>
              <a:gd name="T3" fmla="*/ 30 h 1098"/>
              <a:gd name="T4" fmla="*/ 38 w 46"/>
              <a:gd name="T5" fmla="*/ 41 h 1098"/>
              <a:gd name="T6" fmla="*/ 35 w 46"/>
              <a:gd name="T7" fmla="*/ 53 h 1098"/>
              <a:gd name="T8" fmla="*/ 32 w 46"/>
              <a:gd name="T9" fmla="*/ 68 h 1098"/>
              <a:gd name="T10" fmla="*/ 29 w 46"/>
              <a:gd name="T11" fmla="*/ 101 h 1098"/>
              <a:gd name="T12" fmla="*/ 28 w 46"/>
              <a:gd name="T13" fmla="*/ 136 h 1098"/>
              <a:gd name="T14" fmla="*/ 28 w 46"/>
              <a:gd name="T15" fmla="*/ 1098 h 1098"/>
              <a:gd name="T16" fmla="*/ 0 w 46"/>
              <a:gd name="T17" fmla="*/ 1098 h 1098"/>
              <a:gd name="T18" fmla="*/ 0 w 46"/>
              <a:gd name="T19" fmla="*/ 134 h 1098"/>
              <a:gd name="T20" fmla="*/ 1 w 46"/>
              <a:gd name="T21" fmla="*/ 134 h 1098"/>
              <a:gd name="T22" fmla="*/ 1 w 46"/>
              <a:gd name="T23" fmla="*/ 94 h 1098"/>
              <a:gd name="T24" fmla="*/ 4 w 46"/>
              <a:gd name="T25" fmla="*/ 56 h 1098"/>
              <a:gd name="T26" fmla="*/ 7 w 46"/>
              <a:gd name="T27" fmla="*/ 39 h 1098"/>
              <a:gd name="T28" fmla="*/ 11 w 46"/>
              <a:gd name="T29" fmla="*/ 24 h 1098"/>
              <a:gd name="T30" fmla="*/ 16 w 46"/>
              <a:gd name="T31" fmla="*/ 11 h 1098"/>
              <a:gd name="T32" fmla="*/ 22 w 46"/>
              <a:gd name="T33" fmla="*/ 0 h 1098"/>
              <a:gd name="T34" fmla="*/ 34 w 46"/>
              <a:gd name="T35" fmla="*/ 12 h 1098"/>
              <a:gd name="T36" fmla="*/ 46 w 46"/>
              <a:gd name="T37" fmla="*/ 22 h 10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6" h="1098">
                <a:moveTo>
                  <a:pt x="46" y="22"/>
                </a:moveTo>
                <a:lnTo>
                  <a:pt x="41" y="30"/>
                </a:lnTo>
                <a:lnTo>
                  <a:pt x="38" y="41"/>
                </a:lnTo>
                <a:lnTo>
                  <a:pt x="35" y="53"/>
                </a:lnTo>
                <a:lnTo>
                  <a:pt x="32" y="68"/>
                </a:lnTo>
                <a:lnTo>
                  <a:pt x="29" y="101"/>
                </a:lnTo>
                <a:lnTo>
                  <a:pt x="28" y="136"/>
                </a:lnTo>
                <a:lnTo>
                  <a:pt x="28" y="1098"/>
                </a:lnTo>
                <a:lnTo>
                  <a:pt x="0" y="1098"/>
                </a:lnTo>
                <a:lnTo>
                  <a:pt x="0" y="134"/>
                </a:lnTo>
                <a:lnTo>
                  <a:pt x="1" y="134"/>
                </a:lnTo>
                <a:lnTo>
                  <a:pt x="1" y="94"/>
                </a:lnTo>
                <a:lnTo>
                  <a:pt x="4" y="56"/>
                </a:lnTo>
                <a:lnTo>
                  <a:pt x="7" y="39"/>
                </a:lnTo>
                <a:lnTo>
                  <a:pt x="11" y="24"/>
                </a:lnTo>
                <a:lnTo>
                  <a:pt x="16" y="11"/>
                </a:lnTo>
                <a:lnTo>
                  <a:pt x="22" y="0"/>
                </a:lnTo>
                <a:lnTo>
                  <a:pt x="34" y="12"/>
                </a:lnTo>
                <a:lnTo>
                  <a:pt x="46" y="2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0" name="Freeform 12"/>
          <xdr:cNvSpPr>
            <a:spLocks/>
          </xdr:cNvSpPr>
        </xdr:nvSpPr>
        <xdr:spPr bwMode="auto">
          <a:xfrm>
            <a:off x="553" y="553"/>
            <a:ext cx="239" cy="5"/>
          </a:xfrm>
          <a:custGeom>
            <a:avLst/>
            <a:gdLst>
              <a:gd name="T0" fmla="*/ 1653 w 1673"/>
              <a:gd name="T1" fmla="*/ 0 h 51"/>
              <a:gd name="T2" fmla="*/ 1646 w 1673"/>
              <a:gd name="T3" fmla="*/ 6 h 51"/>
              <a:gd name="T4" fmla="*/ 1636 w 1673"/>
              <a:gd name="T5" fmla="*/ 9 h 51"/>
              <a:gd name="T6" fmla="*/ 1625 w 1673"/>
              <a:gd name="T7" fmla="*/ 13 h 51"/>
              <a:gd name="T8" fmla="*/ 1610 w 1673"/>
              <a:gd name="T9" fmla="*/ 15 h 51"/>
              <a:gd name="T10" fmla="*/ 1580 w 1673"/>
              <a:gd name="T11" fmla="*/ 19 h 51"/>
              <a:gd name="T12" fmla="*/ 1546 w 1673"/>
              <a:gd name="T13" fmla="*/ 20 h 51"/>
              <a:gd name="T14" fmla="*/ 1545 w 1673"/>
              <a:gd name="T15" fmla="*/ 19 h 51"/>
              <a:gd name="T16" fmla="*/ 0 w 1673"/>
              <a:gd name="T17" fmla="*/ 19 h 51"/>
              <a:gd name="T18" fmla="*/ 0 w 1673"/>
              <a:gd name="T19" fmla="*/ 51 h 51"/>
              <a:gd name="T20" fmla="*/ 1586 w 1673"/>
              <a:gd name="T21" fmla="*/ 51 h 51"/>
              <a:gd name="T22" fmla="*/ 1622 w 1673"/>
              <a:gd name="T23" fmla="*/ 46 h 51"/>
              <a:gd name="T24" fmla="*/ 1637 w 1673"/>
              <a:gd name="T25" fmla="*/ 43 h 51"/>
              <a:gd name="T26" fmla="*/ 1651 w 1673"/>
              <a:gd name="T27" fmla="*/ 38 h 51"/>
              <a:gd name="T28" fmla="*/ 1664 w 1673"/>
              <a:gd name="T29" fmla="*/ 33 h 51"/>
              <a:gd name="T30" fmla="*/ 1673 w 1673"/>
              <a:gd name="T31" fmla="*/ 26 h 51"/>
              <a:gd name="T32" fmla="*/ 1663 w 1673"/>
              <a:gd name="T33" fmla="*/ 14 h 51"/>
              <a:gd name="T34" fmla="*/ 1653 w 1673"/>
              <a:gd name="T35"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1653" y="0"/>
                </a:moveTo>
                <a:lnTo>
                  <a:pt x="1646" y="6"/>
                </a:lnTo>
                <a:lnTo>
                  <a:pt x="1636" y="9"/>
                </a:lnTo>
                <a:lnTo>
                  <a:pt x="1625" y="13"/>
                </a:lnTo>
                <a:lnTo>
                  <a:pt x="1610" y="15"/>
                </a:lnTo>
                <a:lnTo>
                  <a:pt x="1580" y="19"/>
                </a:lnTo>
                <a:lnTo>
                  <a:pt x="1546" y="20"/>
                </a:lnTo>
                <a:lnTo>
                  <a:pt x="1545" y="19"/>
                </a:lnTo>
                <a:lnTo>
                  <a:pt x="0" y="19"/>
                </a:lnTo>
                <a:lnTo>
                  <a:pt x="0" y="51"/>
                </a:lnTo>
                <a:lnTo>
                  <a:pt x="1586" y="51"/>
                </a:lnTo>
                <a:lnTo>
                  <a:pt x="1622" y="46"/>
                </a:lnTo>
                <a:lnTo>
                  <a:pt x="1637" y="43"/>
                </a:lnTo>
                <a:lnTo>
                  <a:pt x="1651" y="38"/>
                </a:lnTo>
                <a:lnTo>
                  <a:pt x="1664" y="33"/>
                </a:lnTo>
                <a:lnTo>
                  <a:pt x="1673" y="26"/>
                </a:lnTo>
                <a:lnTo>
                  <a:pt x="1663" y="14"/>
                </a:lnTo>
                <a:lnTo>
                  <a:pt x="165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txBody>
          <a:bodyPr/>
          <a:lstStyle/>
          <a:p>
            <a:r>
              <a:rPr lang="en-US"/>
              <a:t>  </a:t>
            </a:r>
          </a:p>
        </xdr:txBody>
      </xdr:sp>
      <xdr:sp macro="" textlink="">
        <xdr:nvSpPr>
          <xdr:cNvPr id="43021" name="Freeform 13"/>
          <xdr:cNvSpPr>
            <a:spLocks/>
          </xdr:cNvSpPr>
        </xdr:nvSpPr>
        <xdr:spPr bwMode="auto">
          <a:xfrm>
            <a:off x="822" y="433"/>
            <a:ext cx="6" cy="100"/>
          </a:xfrm>
          <a:custGeom>
            <a:avLst/>
            <a:gdLst>
              <a:gd name="T0" fmla="*/ 0 w 47"/>
              <a:gd name="T1" fmla="*/ 1079 h 1100"/>
              <a:gd name="T2" fmla="*/ 5 w 47"/>
              <a:gd name="T3" fmla="*/ 1072 h 1100"/>
              <a:gd name="T4" fmla="*/ 8 w 47"/>
              <a:gd name="T5" fmla="*/ 1061 h 1100"/>
              <a:gd name="T6" fmla="*/ 12 w 47"/>
              <a:gd name="T7" fmla="*/ 1049 h 1100"/>
              <a:gd name="T8" fmla="*/ 14 w 47"/>
              <a:gd name="T9" fmla="*/ 1033 h 1100"/>
              <a:gd name="T10" fmla="*/ 17 w 47"/>
              <a:gd name="T11" fmla="*/ 999 h 1100"/>
              <a:gd name="T12" fmla="*/ 18 w 47"/>
              <a:gd name="T13" fmla="*/ 964 h 1100"/>
              <a:gd name="T14" fmla="*/ 17 w 47"/>
              <a:gd name="T15" fmla="*/ 964 h 1100"/>
              <a:gd name="T16" fmla="*/ 17 w 47"/>
              <a:gd name="T17" fmla="*/ 0 h 1100"/>
              <a:gd name="T18" fmla="*/ 46 w 47"/>
              <a:gd name="T19" fmla="*/ 0 h 1100"/>
              <a:gd name="T20" fmla="*/ 46 w 47"/>
              <a:gd name="T21" fmla="*/ 966 h 1100"/>
              <a:gd name="T22" fmla="*/ 47 w 47"/>
              <a:gd name="T23" fmla="*/ 966 h 1100"/>
              <a:gd name="T24" fmla="*/ 46 w 47"/>
              <a:gd name="T25" fmla="*/ 1007 h 1100"/>
              <a:gd name="T26" fmla="*/ 43 w 47"/>
              <a:gd name="T27" fmla="*/ 1044 h 1100"/>
              <a:gd name="T28" fmla="*/ 40 w 47"/>
              <a:gd name="T29" fmla="*/ 1062 h 1100"/>
              <a:gd name="T30" fmla="*/ 36 w 47"/>
              <a:gd name="T31" fmla="*/ 1077 h 1100"/>
              <a:gd name="T32" fmla="*/ 30 w 47"/>
              <a:gd name="T33" fmla="*/ 1089 h 1100"/>
              <a:gd name="T34" fmla="*/ 24 w 47"/>
              <a:gd name="T35" fmla="*/ 1100 h 1100"/>
              <a:gd name="T36" fmla="*/ 13 w 47"/>
              <a:gd name="T37" fmla="*/ 1089 h 1100"/>
              <a:gd name="T38" fmla="*/ 0 w 47"/>
              <a:gd name="T39" fmla="*/ 1079 h 1100"/>
              <a:gd name="T40" fmla="*/ 0 w 47"/>
              <a:gd name="T41" fmla="*/ 1078 h 1100"/>
              <a:gd name="T42" fmla="*/ 0 w 47"/>
              <a:gd name="T43" fmla="*/ 1079 h 1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 h="1100">
                <a:moveTo>
                  <a:pt x="0" y="1079"/>
                </a:moveTo>
                <a:lnTo>
                  <a:pt x="5" y="1072"/>
                </a:lnTo>
                <a:lnTo>
                  <a:pt x="8" y="1061"/>
                </a:lnTo>
                <a:lnTo>
                  <a:pt x="12" y="1049"/>
                </a:lnTo>
                <a:lnTo>
                  <a:pt x="14" y="1033"/>
                </a:lnTo>
                <a:lnTo>
                  <a:pt x="17" y="999"/>
                </a:lnTo>
                <a:lnTo>
                  <a:pt x="18" y="964"/>
                </a:lnTo>
                <a:lnTo>
                  <a:pt x="17" y="964"/>
                </a:lnTo>
                <a:lnTo>
                  <a:pt x="17" y="0"/>
                </a:lnTo>
                <a:lnTo>
                  <a:pt x="46" y="0"/>
                </a:lnTo>
                <a:lnTo>
                  <a:pt x="46" y="966"/>
                </a:lnTo>
                <a:lnTo>
                  <a:pt x="47" y="966"/>
                </a:lnTo>
                <a:lnTo>
                  <a:pt x="46" y="1007"/>
                </a:lnTo>
                <a:lnTo>
                  <a:pt x="43" y="1044"/>
                </a:lnTo>
                <a:lnTo>
                  <a:pt x="40" y="1062"/>
                </a:lnTo>
                <a:lnTo>
                  <a:pt x="36" y="1077"/>
                </a:lnTo>
                <a:lnTo>
                  <a:pt x="30" y="1089"/>
                </a:lnTo>
                <a:lnTo>
                  <a:pt x="24" y="1100"/>
                </a:lnTo>
                <a:lnTo>
                  <a:pt x="13" y="1089"/>
                </a:lnTo>
                <a:lnTo>
                  <a:pt x="0" y="1079"/>
                </a:lnTo>
                <a:lnTo>
                  <a:pt x="0" y="1078"/>
                </a:lnTo>
                <a:lnTo>
                  <a:pt x="0" y="107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2" name="Freeform 14"/>
          <xdr:cNvSpPr>
            <a:spLocks/>
          </xdr:cNvSpPr>
        </xdr:nvSpPr>
        <xdr:spPr bwMode="auto">
          <a:xfrm>
            <a:off x="314" y="553"/>
            <a:ext cx="239" cy="5"/>
          </a:xfrm>
          <a:custGeom>
            <a:avLst/>
            <a:gdLst>
              <a:gd name="T0" fmla="*/ 21 w 1673"/>
              <a:gd name="T1" fmla="*/ 0 h 51"/>
              <a:gd name="T2" fmla="*/ 28 w 1673"/>
              <a:gd name="T3" fmla="*/ 6 h 51"/>
              <a:gd name="T4" fmla="*/ 37 w 1673"/>
              <a:gd name="T5" fmla="*/ 9 h 51"/>
              <a:gd name="T6" fmla="*/ 49 w 1673"/>
              <a:gd name="T7" fmla="*/ 13 h 51"/>
              <a:gd name="T8" fmla="*/ 63 w 1673"/>
              <a:gd name="T9" fmla="*/ 15 h 51"/>
              <a:gd name="T10" fmla="*/ 94 w 1673"/>
              <a:gd name="T11" fmla="*/ 19 h 51"/>
              <a:gd name="T12" fmla="*/ 127 w 1673"/>
              <a:gd name="T13" fmla="*/ 20 h 51"/>
              <a:gd name="T14" fmla="*/ 127 w 1673"/>
              <a:gd name="T15" fmla="*/ 19 h 51"/>
              <a:gd name="T16" fmla="*/ 1673 w 1673"/>
              <a:gd name="T17" fmla="*/ 19 h 51"/>
              <a:gd name="T18" fmla="*/ 1673 w 1673"/>
              <a:gd name="T19" fmla="*/ 51 h 51"/>
              <a:gd name="T20" fmla="*/ 87 w 1673"/>
              <a:gd name="T21" fmla="*/ 51 h 51"/>
              <a:gd name="T22" fmla="*/ 52 w 1673"/>
              <a:gd name="T23" fmla="*/ 46 h 51"/>
              <a:gd name="T24" fmla="*/ 36 w 1673"/>
              <a:gd name="T25" fmla="*/ 43 h 51"/>
              <a:gd name="T26" fmla="*/ 22 w 1673"/>
              <a:gd name="T27" fmla="*/ 38 h 51"/>
              <a:gd name="T28" fmla="*/ 10 w 1673"/>
              <a:gd name="T29" fmla="*/ 33 h 51"/>
              <a:gd name="T30" fmla="*/ 0 w 1673"/>
              <a:gd name="T31" fmla="*/ 26 h 51"/>
              <a:gd name="T32" fmla="*/ 11 w 1673"/>
              <a:gd name="T33" fmla="*/ 14 h 51"/>
              <a:gd name="T34" fmla="*/ 21 w 1673"/>
              <a:gd name="T35"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21" y="0"/>
                </a:moveTo>
                <a:lnTo>
                  <a:pt x="28" y="6"/>
                </a:lnTo>
                <a:lnTo>
                  <a:pt x="37" y="9"/>
                </a:lnTo>
                <a:lnTo>
                  <a:pt x="49" y="13"/>
                </a:lnTo>
                <a:lnTo>
                  <a:pt x="63" y="15"/>
                </a:lnTo>
                <a:lnTo>
                  <a:pt x="94" y="19"/>
                </a:lnTo>
                <a:lnTo>
                  <a:pt x="127" y="20"/>
                </a:lnTo>
                <a:lnTo>
                  <a:pt x="127" y="19"/>
                </a:lnTo>
                <a:lnTo>
                  <a:pt x="1673" y="19"/>
                </a:lnTo>
                <a:lnTo>
                  <a:pt x="1673" y="51"/>
                </a:lnTo>
                <a:lnTo>
                  <a:pt x="87" y="51"/>
                </a:lnTo>
                <a:lnTo>
                  <a:pt x="52" y="46"/>
                </a:lnTo>
                <a:lnTo>
                  <a:pt x="36" y="43"/>
                </a:lnTo>
                <a:lnTo>
                  <a:pt x="22" y="38"/>
                </a:lnTo>
                <a:lnTo>
                  <a:pt x="10" y="33"/>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3" name="Freeform 15"/>
          <xdr:cNvSpPr>
            <a:spLocks/>
          </xdr:cNvSpPr>
        </xdr:nvSpPr>
        <xdr:spPr bwMode="auto">
          <a:xfrm>
            <a:off x="278" y="433"/>
            <a:ext cx="6" cy="100"/>
          </a:xfrm>
          <a:custGeom>
            <a:avLst/>
            <a:gdLst>
              <a:gd name="T0" fmla="*/ 46 w 46"/>
              <a:gd name="T1" fmla="*/ 1079 h 1100"/>
              <a:gd name="T2" fmla="*/ 41 w 46"/>
              <a:gd name="T3" fmla="*/ 1072 h 1100"/>
              <a:gd name="T4" fmla="*/ 38 w 46"/>
              <a:gd name="T5" fmla="*/ 1061 h 1100"/>
              <a:gd name="T6" fmla="*/ 35 w 46"/>
              <a:gd name="T7" fmla="*/ 1049 h 1100"/>
              <a:gd name="T8" fmla="*/ 32 w 46"/>
              <a:gd name="T9" fmla="*/ 1033 h 1100"/>
              <a:gd name="T10" fmla="*/ 29 w 46"/>
              <a:gd name="T11" fmla="*/ 999 h 1100"/>
              <a:gd name="T12" fmla="*/ 28 w 46"/>
              <a:gd name="T13" fmla="*/ 964 h 1100"/>
              <a:gd name="T14" fmla="*/ 28 w 46"/>
              <a:gd name="T15" fmla="*/ 0 h 1100"/>
              <a:gd name="T16" fmla="*/ 0 w 46"/>
              <a:gd name="T17" fmla="*/ 0 h 1100"/>
              <a:gd name="T18" fmla="*/ 0 w 46"/>
              <a:gd name="T19" fmla="*/ 966 h 1100"/>
              <a:gd name="T20" fmla="*/ 1 w 46"/>
              <a:gd name="T21" fmla="*/ 966 h 1100"/>
              <a:gd name="T22" fmla="*/ 1 w 46"/>
              <a:gd name="T23" fmla="*/ 1007 h 1100"/>
              <a:gd name="T24" fmla="*/ 4 w 46"/>
              <a:gd name="T25" fmla="*/ 1044 h 1100"/>
              <a:gd name="T26" fmla="*/ 7 w 46"/>
              <a:gd name="T27" fmla="*/ 1062 h 1100"/>
              <a:gd name="T28" fmla="*/ 11 w 46"/>
              <a:gd name="T29" fmla="*/ 1077 h 1100"/>
              <a:gd name="T30" fmla="*/ 16 w 46"/>
              <a:gd name="T31" fmla="*/ 1089 h 1100"/>
              <a:gd name="T32" fmla="*/ 22 w 46"/>
              <a:gd name="T33" fmla="*/ 1100 h 1100"/>
              <a:gd name="T34" fmla="*/ 46 w 46"/>
              <a:gd name="T35" fmla="*/ 1079 h 1100"/>
              <a:gd name="T36" fmla="*/ 46 w 46"/>
              <a:gd name="T37" fmla="*/ 1078 h 1100"/>
              <a:gd name="T38" fmla="*/ 46 w 46"/>
              <a:gd name="T39" fmla="*/ 1079 h 1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6" h="1100">
                <a:moveTo>
                  <a:pt x="46" y="1079"/>
                </a:moveTo>
                <a:lnTo>
                  <a:pt x="41" y="1072"/>
                </a:lnTo>
                <a:lnTo>
                  <a:pt x="38" y="1061"/>
                </a:lnTo>
                <a:lnTo>
                  <a:pt x="35" y="1049"/>
                </a:lnTo>
                <a:lnTo>
                  <a:pt x="32" y="1033"/>
                </a:lnTo>
                <a:lnTo>
                  <a:pt x="29" y="999"/>
                </a:lnTo>
                <a:lnTo>
                  <a:pt x="28" y="964"/>
                </a:lnTo>
                <a:lnTo>
                  <a:pt x="28" y="0"/>
                </a:lnTo>
                <a:lnTo>
                  <a:pt x="0" y="0"/>
                </a:lnTo>
                <a:lnTo>
                  <a:pt x="0" y="966"/>
                </a:lnTo>
                <a:lnTo>
                  <a:pt x="1" y="966"/>
                </a:lnTo>
                <a:lnTo>
                  <a:pt x="1" y="1007"/>
                </a:lnTo>
                <a:lnTo>
                  <a:pt x="4" y="1044"/>
                </a:lnTo>
                <a:lnTo>
                  <a:pt x="7" y="1062"/>
                </a:lnTo>
                <a:lnTo>
                  <a:pt x="11" y="1077"/>
                </a:lnTo>
                <a:lnTo>
                  <a:pt x="16" y="1089"/>
                </a:lnTo>
                <a:lnTo>
                  <a:pt x="22" y="1100"/>
                </a:lnTo>
                <a:lnTo>
                  <a:pt x="46" y="1079"/>
                </a:lnTo>
                <a:lnTo>
                  <a:pt x="46" y="1078"/>
                </a:lnTo>
                <a:lnTo>
                  <a:pt x="46" y="107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4" name="Freeform 16"/>
          <xdr:cNvSpPr>
            <a:spLocks/>
          </xdr:cNvSpPr>
        </xdr:nvSpPr>
        <xdr:spPr bwMode="auto">
          <a:xfrm>
            <a:off x="803" y="329"/>
            <a:ext cx="19" cy="22"/>
          </a:xfrm>
          <a:custGeom>
            <a:avLst/>
            <a:gdLst>
              <a:gd name="T0" fmla="*/ 97 w 134"/>
              <a:gd name="T1" fmla="*/ 34 h 244"/>
              <a:gd name="T2" fmla="*/ 75 w 134"/>
              <a:gd name="T3" fmla="*/ 29 h 244"/>
              <a:gd name="T4" fmla="*/ 57 w 134"/>
              <a:gd name="T5" fmla="*/ 33 h 244"/>
              <a:gd name="T6" fmla="*/ 43 w 134"/>
              <a:gd name="T7" fmla="*/ 46 h 244"/>
              <a:gd name="T8" fmla="*/ 32 w 134"/>
              <a:gd name="T9" fmla="*/ 66 h 244"/>
              <a:gd name="T10" fmla="*/ 30 w 134"/>
              <a:gd name="T11" fmla="*/ 87 h 244"/>
              <a:gd name="T12" fmla="*/ 35 w 134"/>
              <a:gd name="T13" fmla="*/ 102 h 244"/>
              <a:gd name="T14" fmla="*/ 52 w 134"/>
              <a:gd name="T15" fmla="*/ 117 h 244"/>
              <a:gd name="T16" fmla="*/ 71 w 134"/>
              <a:gd name="T17" fmla="*/ 120 h 244"/>
              <a:gd name="T18" fmla="*/ 83 w 134"/>
              <a:gd name="T19" fmla="*/ 114 h 244"/>
              <a:gd name="T20" fmla="*/ 89 w 134"/>
              <a:gd name="T21" fmla="*/ 101 h 244"/>
              <a:gd name="T22" fmla="*/ 97 w 134"/>
              <a:gd name="T23" fmla="*/ 93 h 244"/>
              <a:gd name="T24" fmla="*/ 109 w 134"/>
              <a:gd name="T25" fmla="*/ 102 h 244"/>
              <a:gd name="T26" fmla="*/ 115 w 134"/>
              <a:gd name="T27" fmla="*/ 115 h 244"/>
              <a:gd name="T28" fmla="*/ 113 w 134"/>
              <a:gd name="T29" fmla="*/ 128 h 244"/>
              <a:gd name="T30" fmla="*/ 115 w 134"/>
              <a:gd name="T31" fmla="*/ 136 h 244"/>
              <a:gd name="T32" fmla="*/ 126 w 134"/>
              <a:gd name="T33" fmla="*/ 145 h 244"/>
              <a:gd name="T34" fmla="*/ 129 w 134"/>
              <a:gd name="T35" fmla="*/ 158 h 244"/>
              <a:gd name="T36" fmla="*/ 123 w 134"/>
              <a:gd name="T37" fmla="*/ 170 h 244"/>
              <a:gd name="T38" fmla="*/ 125 w 134"/>
              <a:gd name="T39" fmla="*/ 181 h 244"/>
              <a:gd name="T40" fmla="*/ 133 w 134"/>
              <a:gd name="T41" fmla="*/ 200 h 244"/>
              <a:gd name="T42" fmla="*/ 132 w 134"/>
              <a:gd name="T43" fmla="*/ 222 h 244"/>
              <a:gd name="T44" fmla="*/ 122 w 134"/>
              <a:gd name="T45" fmla="*/ 239 h 244"/>
              <a:gd name="T46" fmla="*/ 115 w 134"/>
              <a:gd name="T47" fmla="*/ 234 h 244"/>
              <a:gd name="T48" fmla="*/ 111 w 134"/>
              <a:gd name="T49" fmla="*/ 212 h 244"/>
              <a:gd name="T50" fmla="*/ 97 w 134"/>
              <a:gd name="T51" fmla="*/ 192 h 244"/>
              <a:gd name="T52" fmla="*/ 75 w 134"/>
              <a:gd name="T53" fmla="*/ 176 h 244"/>
              <a:gd name="T54" fmla="*/ 44 w 134"/>
              <a:gd name="T55" fmla="*/ 161 h 244"/>
              <a:gd name="T56" fmla="*/ 15 w 134"/>
              <a:gd name="T57" fmla="*/ 133 h 244"/>
              <a:gd name="T58" fmla="*/ 0 w 134"/>
              <a:gd name="T59" fmla="*/ 93 h 244"/>
              <a:gd name="T60" fmla="*/ 2 w 134"/>
              <a:gd name="T61" fmla="*/ 62 h 244"/>
              <a:gd name="T62" fmla="*/ 10 w 134"/>
              <a:gd name="T63" fmla="*/ 41 h 244"/>
              <a:gd name="T64" fmla="*/ 30 w 134"/>
              <a:gd name="T65" fmla="*/ 17 h 244"/>
              <a:gd name="T66" fmla="*/ 60 w 134"/>
              <a:gd name="T67" fmla="*/ 1 h 244"/>
              <a:gd name="T68" fmla="*/ 90 w 134"/>
              <a:gd name="T69" fmla="*/ 1 h 244"/>
              <a:gd name="T70" fmla="*/ 119 w 134"/>
              <a:gd name="T71" fmla="*/ 12 h 244"/>
              <a:gd name="T72" fmla="*/ 122 w 134"/>
              <a:gd name="T73" fmla="*/ 34 h 244"/>
              <a:gd name="T74" fmla="*/ 109 w 134"/>
              <a:gd name="T75" fmla="*/ 42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244">
                <a:moveTo>
                  <a:pt x="109" y="43"/>
                </a:moveTo>
                <a:lnTo>
                  <a:pt x="97" y="34"/>
                </a:lnTo>
                <a:lnTo>
                  <a:pt x="86" y="30"/>
                </a:lnTo>
                <a:lnTo>
                  <a:pt x="75" y="29"/>
                </a:lnTo>
                <a:lnTo>
                  <a:pt x="65" y="30"/>
                </a:lnTo>
                <a:lnTo>
                  <a:pt x="57" y="33"/>
                </a:lnTo>
                <a:lnTo>
                  <a:pt x="49" y="39"/>
                </a:lnTo>
                <a:lnTo>
                  <a:pt x="43" y="46"/>
                </a:lnTo>
                <a:lnTo>
                  <a:pt x="38" y="55"/>
                </a:lnTo>
                <a:lnTo>
                  <a:pt x="32" y="66"/>
                </a:lnTo>
                <a:lnTo>
                  <a:pt x="30" y="77"/>
                </a:lnTo>
                <a:lnTo>
                  <a:pt x="30" y="87"/>
                </a:lnTo>
                <a:lnTo>
                  <a:pt x="31" y="96"/>
                </a:lnTo>
                <a:lnTo>
                  <a:pt x="35" y="102"/>
                </a:lnTo>
                <a:lnTo>
                  <a:pt x="40" y="109"/>
                </a:lnTo>
                <a:lnTo>
                  <a:pt x="52" y="117"/>
                </a:lnTo>
                <a:lnTo>
                  <a:pt x="65" y="121"/>
                </a:lnTo>
                <a:lnTo>
                  <a:pt x="71" y="120"/>
                </a:lnTo>
                <a:lnTo>
                  <a:pt x="77" y="117"/>
                </a:lnTo>
                <a:lnTo>
                  <a:pt x="83" y="114"/>
                </a:lnTo>
                <a:lnTo>
                  <a:pt x="86" y="109"/>
                </a:lnTo>
                <a:lnTo>
                  <a:pt x="89" y="101"/>
                </a:lnTo>
                <a:lnTo>
                  <a:pt x="89" y="92"/>
                </a:lnTo>
                <a:lnTo>
                  <a:pt x="97" y="93"/>
                </a:lnTo>
                <a:lnTo>
                  <a:pt x="104" y="97"/>
                </a:lnTo>
                <a:lnTo>
                  <a:pt x="109" y="102"/>
                </a:lnTo>
                <a:lnTo>
                  <a:pt x="113" y="108"/>
                </a:lnTo>
                <a:lnTo>
                  <a:pt x="115" y="115"/>
                </a:lnTo>
                <a:lnTo>
                  <a:pt x="115" y="122"/>
                </a:lnTo>
                <a:lnTo>
                  <a:pt x="113" y="128"/>
                </a:lnTo>
                <a:lnTo>
                  <a:pt x="108" y="135"/>
                </a:lnTo>
                <a:lnTo>
                  <a:pt x="115" y="136"/>
                </a:lnTo>
                <a:lnTo>
                  <a:pt x="122" y="140"/>
                </a:lnTo>
                <a:lnTo>
                  <a:pt x="126" y="145"/>
                </a:lnTo>
                <a:lnTo>
                  <a:pt x="128" y="151"/>
                </a:lnTo>
                <a:lnTo>
                  <a:pt x="129" y="158"/>
                </a:lnTo>
                <a:lnTo>
                  <a:pt x="127" y="165"/>
                </a:lnTo>
                <a:lnTo>
                  <a:pt x="123" y="170"/>
                </a:lnTo>
                <a:lnTo>
                  <a:pt x="116" y="174"/>
                </a:lnTo>
                <a:lnTo>
                  <a:pt x="125" y="181"/>
                </a:lnTo>
                <a:lnTo>
                  <a:pt x="130" y="190"/>
                </a:lnTo>
                <a:lnTo>
                  <a:pt x="133" y="200"/>
                </a:lnTo>
                <a:lnTo>
                  <a:pt x="134" y="212"/>
                </a:lnTo>
                <a:lnTo>
                  <a:pt x="132" y="222"/>
                </a:lnTo>
                <a:lnTo>
                  <a:pt x="128" y="231"/>
                </a:lnTo>
                <a:lnTo>
                  <a:pt x="122" y="239"/>
                </a:lnTo>
                <a:lnTo>
                  <a:pt x="113" y="244"/>
                </a:lnTo>
                <a:lnTo>
                  <a:pt x="115" y="234"/>
                </a:lnTo>
                <a:lnTo>
                  <a:pt x="114" y="223"/>
                </a:lnTo>
                <a:lnTo>
                  <a:pt x="111" y="212"/>
                </a:lnTo>
                <a:lnTo>
                  <a:pt x="105" y="201"/>
                </a:lnTo>
                <a:lnTo>
                  <a:pt x="97" y="192"/>
                </a:lnTo>
                <a:lnTo>
                  <a:pt x="88" y="183"/>
                </a:lnTo>
                <a:lnTo>
                  <a:pt x="75" y="176"/>
                </a:lnTo>
                <a:lnTo>
                  <a:pt x="62" y="170"/>
                </a:lnTo>
                <a:lnTo>
                  <a:pt x="44" y="161"/>
                </a:lnTo>
                <a:lnTo>
                  <a:pt x="28" y="148"/>
                </a:lnTo>
                <a:lnTo>
                  <a:pt x="15" y="133"/>
                </a:lnTo>
                <a:lnTo>
                  <a:pt x="5" y="114"/>
                </a:lnTo>
                <a:lnTo>
                  <a:pt x="0" y="93"/>
                </a:lnTo>
                <a:lnTo>
                  <a:pt x="0" y="73"/>
                </a:lnTo>
                <a:lnTo>
                  <a:pt x="2" y="62"/>
                </a:lnTo>
                <a:lnTo>
                  <a:pt x="5" y="51"/>
                </a:lnTo>
                <a:lnTo>
                  <a:pt x="10" y="41"/>
                </a:lnTo>
                <a:lnTo>
                  <a:pt x="17" y="31"/>
                </a:lnTo>
                <a:lnTo>
                  <a:pt x="30" y="17"/>
                </a:lnTo>
                <a:lnTo>
                  <a:pt x="46" y="8"/>
                </a:lnTo>
                <a:lnTo>
                  <a:pt x="60" y="1"/>
                </a:lnTo>
                <a:lnTo>
                  <a:pt x="75" y="0"/>
                </a:lnTo>
                <a:lnTo>
                  <a:pt x="90" y="1"/>
                </a:lnTo>
                <a:lnTo>
                  <a:pt x="105" y="5"/>
                </a:lnTo>
                <a:lnTo>
                  <a:pt x="119" y="12"/>
                </a:lnTo>
                <a:lnTo>
                  <a:pt x="134" y="21"/>
                </a:lnTo>
                <a:lnTo>
                  <a:pt x="122" y="34"/>
                </a:lnTo>
                <a:lnTo>
                  <a:pt x="109" y="43"/>
                </a:lnTo>
                <a:lnTo>
                  <a:pt x="109" y="42"/>
                </a:lnTo>
                <a:lnTo>
                  <a:pt x="109" y="43"/>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5" name="Freeform 17"/>
          <xdr:cNvSpPr>
            <a:spLocks/>
          </xdr:cNvSpPr>
        </xdr:nvSpPr>
        <xdr:spPr bwMode="auto">
          <a:xfrm>
            <a:off x="765" y="313"/>
            <a:ext cx="33" cy="13"/>
          </a:xfrm>
          <a:custGeom>
            <a:avLst/>
            <a:gdLst>
              <a:gd name="T0" fmla="*/ 195 w 229"/>
              <a:gd name="T1" fmla="*/ 38 h 142"/>
              <a:gd name="T2" fmla="*/ 201 w 229"/>
              <a:gd name="T3" fmla="*/ 61 h 142"/>
              <a:gd name="T4" fmla="*/ 196 w 229"/>
              <a:gd name="T5" fmla="*/ 81 h 142"/>
              <a:gd name="T6" fmla="*/ 185 w 229"/>
              <a:gd name="T7" fmla="*/ 96 h 142"/>
              <a:gd name="T8" fmla="*/ 166 w 229"/>
              <a:gd name="T9" fmla="*/ 107 h 142"/>
              <a:gd name="T10" fmla="*/ 148 w 229"/>
              <a:gd name="T11" fmla="*/ 109 h 142"/>
              <a:gd name="T12" fmla="*/ 133 w 229"/>
              <a:gd name="T13" fmla="*/ 104 h 142"/>
              <a:gd name="T14" fmla="*/ 118 w 229"/>
              <a:gd name="T15" fmla="*/ 86 h 142"/>
              <a:gd name="T16" fmla="*/ 116 w 229"/>
              <a:gd name="T17" fmla="*/ 64 h 142"/>
              <a:gd name="T18" fmla="*/ 121 w 229"/>
              <a:gd name="T19" fmla="*/ 52 h 142"/>
              <a:gd name="T20" fmla="*/ 134 w 229"/>
              <a:gd name="T21" fmla="*/ 46 h 142"/>
              <a:gd name="T22" fmla="*/ 141 w 229"/>
              <a:gd name="T23" fmla="*/ 38 h 142"/>
              <a:gd name="T24" fmla="*/ 133 w 229"/>
              <a:gd name="T25" fmla="*/ 25 h 142"/>
              <a:gd name="T26" fmla="*/ 120 w 229"/>
              <a:gd name="T27" fmla="*/ 18 h 142"/>
              <a:gd name="T28" fmla="*/ 108 w 229"/>
              <a:gd name="T29" fmla="*/ 21 h 142"/>
              <a:gd name="T30" fmla="*/ 100 w 229"/>
              <a:gd name="T31" fmla="*/ 18 h 142"/>
              <a:gd name="T32" fmla="*/ 92 w 229"/>
              <a:gd name="T33" fmla="*/ 7 h 142"/>
              <a:gd name="T34" fmla="*/ 80 w 229"/>
              <a:gd name="T35" fmla="*/ 5 h 142"/>
              <a:gd name="T36" fmla="*/ 69 w 229"/>
              <a:gd name="T37" fmla="*/ 11 h 142"/>
              <a:gd name="T38" fmla="*/ 59 w 229"/>
              <a:gd name="T39" fmla="*/ 10 h 142"/>
              <a:gd name="T40" fmla="*/ 40 w 229"/>
              <a:gd name="T41" fmla="*/ 0 h 142"/>
              <a:gd name="T42" fmla="*/ 21 w 229"/>
              <a:gd name="T43" fmla="*/ 1 h 142"/>
              <a:gd name="T44" fmla="*/ 4 w 229"/>
              <a:gd name="T45" fmla="*/ 12 h 142"/>
              <a:gd name="T46" fmla="*/ 11 w 229"/>
              <a:gd name="T47" fmla="*/ 18 h 142"/>
              <a:gd name="T48" fmla="*/ 30 w 229"/>
              <a:gd name="T49" fmla="*/ 23 h 142"/>
              <a:gd name="T50" fmla="*/ 49 w 229"/>
              <a:gd name="T51" fmla="*/ 37 h 142"/>
              <a:gd name="T52" fmla="*/ 63 w 229"/>
              <a:gd name="T53" fmla="*/ 60 h 142"/>
              <a:gd name="T54" fmla="*/ 76 w 229"/>
              <a:gd name="T55" fmla="*/ 94 h 142"/>
              <a:gd name="T56" fmla="*/ 104 w 229"/>
              <a:gd name="T57" fmla="*/ 126 h 142"/>
              <a:gd name="T58" fmla="*/ 141 w 229"/>
              <a:gd name="T59" fmla="*/ 142 h 142"/>
              <a:gd name="T60" fmla="*/ 170 w 229"/>
              <a:gd name="T61" fmla="*/ 140 h 142"/>
              <a:gd name="T62" fmla="*/ 189 w 229"/>
              <a:gd name="T63" fmla="*/ 131 h 142"/>
              <a:gd name="T64" fmla="*/ 211 w 229"/>
              <a:gd name="T65" fmla="*/ 108 h 142"/>
              <a:gd name="T66" fmla="*/ 227 w 229"/>
              <a:gd name="T67" fmla="*/ 78 h 142"/>
              <a:gd name="T68" fmla="*/ 228 w 229"/>
              <a:gd name="T69" fmla="*/ 45 h 142"/>
              <a:gd name="T70" fmla="*/ 218 w 229"/>
              <a:gd name="T71" fmla="*/ 14 h 142"/>
              <a:gd name="T72" fmla="*/ 196 w 229"/>
              <a:gd name="T73" fmla="*/ 13 h 142"/>
              <a:gd name="T74" fmla="*/ 187 w 229"/>
              <a:gd name="T75" fmla="*/ 25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2">
                <a:moveTo>
                  <a:pt x="188" y="25"/>
                </a:moveTo>
                <a:lnTo>
                  <a:pt x="195" y="38"/>
                </a:lnTo>
                <a:lnTo>
                  <a:pt x="199" y="50"/>
                </a:lnTo>
                <a:lnTo>
                  <a:pt x="201" y="61"/>
                </a:lnTo>
                <a:lnTo>
                  <a:pt x="200" y="72"/>
                </a:lnTo>
                <a:lnTo>
                  <a:pt x="196" y="81"/>
                </a:lnTo>
                <a:lnTo>
                  <a:pt x="191" y="90"/>
                </a:lnTo>
                <a:lnTo>
                  <a:pt x="185" y="96"/>
                </a:lnTo>
                <a:lnTo>
                  <a:pt x="178" y="102"/>
                </a:lnTo>
                <a:lnTo>
                  <a:pt x="166" y="107"/>
                </a:lnTo>
                <a:lnTo>
                  <a:pt x="157" y="109"/>
                </a:lnTo>
                <a:lnTo>
                  <a:pt x="148" y="109"/>
                </a:lnTo>
                <a:lnTo>
                  <a:pt x="140" y="108"/>
                </a:lnTo>
                <a:lnTo>
                  <a:pt x="133" y="104"/>
                </a:lnTo>
                <a:lnTo>
                  <a:pt x="126" y="99"/>
                </a:lnTo>
                <a:lnTo>
                  <a:pt x="118" y="86"/>
                </a:lnTo>
                <a:lnTo>
                  <a:pt x="115" y="72"/>
                </a:lnTo>
                <a:lnTo>
                  <a:pt x="116" y="64"/>
                </a:lnTo>
                <a:lnTo>
                  <a:pt x="118" y="58"/>
                </a:lnTo>
                <a:lnTo>
                  <a:pt x="121" y="52"/>
                </a:lnTo>
                <a:lnTo>
                  <a:pt x="126" y="49"/>
                </a:lnTo>
                <a:lnTo>
                  <a:pt x="134" y="46"/>
                </a:lnTo>
                <a:lnTo>
                  <a:pt x="142" y="46"/>
                </a:lnTo>
                <a:lnTo>
                  <a:pt x="141" y="38"/>
                </a:lnTo>
                <a:lnTo>
                  <a:pt x="138" y="30"/>
                </a:lnTo>
                <a:lnTo>
                  <a:pt x="133" y="25"/>
                </a:lnTo>
                <a:lnTo>
                  <a:pt x="127" y="21"/>
                </a:lnTo>
                <a:lnTo>
                  <a:pt x="120" y="18"/>
                </a:lnTo>
                <a:lnTo>
                  <a:pt x="114" y="18"/>
                </a:lnTo>
                <a:lnTo>
                  <a:pt x="108" y="21"/>
                </a:lnTo>
                <a:lnTo>
                  <a:pt x="102" y="26"/>
                </a:lnTo>
                <a:lnTo>
                  <a:pt x="100" y="18"/>
                </a:lnTo>
                <a:lnTo>
                  <a:pt x="97" y="12"/>
                </a:lnTo>
                <a:lnTo>
                  <a:pt x="92" y="7"/>
                </a:lnTo>
                <a:lnTo>
                  <a:pt x="86" y="5"/>
                </a:lnTo>
                <a:lnTo>
                  <a:pt x="80" y="5"/>
                </a:lnTo>
                <a:lnTo>
                  <a:pt x="74" y="6"/>
                </a:lnTo>
                <a:lnTo>
                  <a:pt x="69" y="11"/>
                </a:lnTo>
                <a:lnTo>
                  <a:pt x="65" y="17"/>
                </a:lnTo>
                <a:lnTo>
                  <a:pt x="59" y="10"/>
                </a:lnTo>
                <a:lnTo>
                  <a:pt x="51" y="3"/>
                </a:lnTo>
                <a:lnTo>
                  <a:pt x="40" y="0"/>
                </a:lnTo>
                <a:lnTo>
                  <a:pt x="30" y="0"/>
                </a:lnTo>
                <a:lnTo>
                  <a:pt x="21" y="1"/>
                </a:lnTo>
                <a:lnTo>
                  <a:pt x="12" y="5"/>
                </a:lnTo>
                <a:lnTo>
                  <a:pt x="4" y="12"/>
                </a:lnTo>
                <a:lnTo>
                  <a:pt x="0" y="21"/>
                </a:lnTo>
                <a:lnTo>
                  <a:pt x="11" y="18"/>
                </a:lnTo>
                <a:lnTo>
                  <a:pt x="21" y="19"/>
                </a:lnTo>
                <a:lnTo>
                  <a:pt x="30" y="23"/>
                </a:lnTo>
                <a:lnTo>
                  <a:pt x="40" y="29"/>
                </a:lnTo>
                <a:lnTo>
                  <a:pt x="49" y="37"/>
                </a:lnTo>
                <a:lnTo>
                  <a:pt x="57" y="48"/>
                </a:lnTo>
                <a:lnTo>
                  <a:pt x="63" y="60"/>
                </a:lnTo>
                <a:lnTo>
                  <a:pt x="68" y="74"/>
                </a:lnTo>
                <a:lnTo>
                  <a:pt x="76" y="94"/>
                </a:lnTo>
                <a:lnTo>
                  <a:pt x="88" y="111"/>
                </a:lnTo>
                <a:lnTo>
                  <a:pt x="104" y="126"/>
                </a:lnTo>
                <a:lnTo>
                  <a:pt x="121" y="137"/>
                </a:lnTo>
                <a:lnTo>
                  <a:pt x="141" y="142"/>
                </a:lnTo>
                <a:lnTo>
                  <a:pt x="160" y="142"/>
                </a:lnTo>
                <a:lnTo>
                  <a:pt x="170" y="140"/>
                </a:lnTo>
                <a:lnTo>
                  <a:pt x="180" y="137"/>
                </a:lnTo>
                <a:lnTo>
                  <a:pt x="189" y="131"/>
                </a:lnTo>
                <a:lnTo>
                  <a:pt x="198" y="124"/>
                </a:lnTo>
                <a:lnTo>
                  <a:pt x="211" y="108"/>
                </a:lnTo>
                <a:lnTo>
                  <a:pt x="221" y="93"/>
                </a:lnTo>
                <a:lnTo>
                  <a:pt x="227" y="78"/>
                </a:lnTo>
                <a:lnTo>
                  <a:pt x="229" y="61"/>
                </a:lnTo>
                <a:lnTo>
                  <a:pt x="228" y="45"/>
                </a:lnTo>
                <a:lnTo>
                  <a:pt x="224" y="29"/>
                </a:lnTo>
                <a:lnTo>
                  <a:pt x="218" y="14"/>
                </a:lnTo>
                <a:lnTo>
                  <a:pt x="208" y="0"/>
                </a:lnTo>
                <a:lnTo>
                  <a:pt x="196" y="13"/>
                </a:lnTo>
                <a:lnTo>
                  <a:pt x="188" y="25"/>
                </a:lnTo>
                <a:lnTo>
                  <a:pt x="187" y="25"/>
                </a:lnTo>
                <a:lnTo>
                  <a:pt x="188"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6" name="Freeform 18"/>
          <xdr:cNvSpPr>
            <a:spLocks/>
          </xdr:cNvSpPr>
        </xdr:nvSpPr>
        <xdr:spPr bwMode="auto">
          <a:xfrm>
            <a:off x="284" y="329"/>
            <a:ext cx="19" cy="22"/>
          </a:xfrm>
          <a:custGeom>
            <a:avLst/>
            <a:gdLst>
              <a:gd name="T0" fmla="*/ 36 w 133"/>
              <a:gd name="T1" fmla="*/ 34 h 244"/>
              <a:gd name="T2" fmla="*/ 59 w 133"/>
              <a:gd name="T3" fmla="*/ 29 h 244"/>
              <a:gd name="T4" fmla="*/ 77 w 133"/>
              <a:gd name="T5" fmla="*/ 33 h 244"/>
              <a:gd name="T6" fmla="*/ 91 w 133"/>
              <a:gd name="T7" fmla="*/ 46 h 244"/>
              <a:gd name="T8" fmla="*/ 102 w 133"/>
              <a:gd name="T9" fmla="*/ 66 h 244"/>
              <a:gd name="T10" fmla="*/ 104 w 133"/>
              <a:gd name="T11" fmla="*/ 87 h 244"/>
              <a:gd name="T12" fmla="*/ 99 w 133"/>
              <a:gd name="T13" fmla="*/ 102 h 244"/>
              <a:gd name="T14" fmla="*/ 81 w 133"/>
              <a:gd name="T15" fmla="*/ 117 h 244"/>
              <a:gd name="T16" fmla="*/ 62 w 133"/>
              <a:gd name="T17" fmla="*/ 120 h 244"/>
              <a:gd name="T18" fmla="*/ 50 w 133"/>
              <a:gd name="T19" fmla="*/ 114 h 244"/>
              <a:gd name="T20" fmla="*/ 44 w 133"/>
              <a:gd name="T21" fmla="*/ 101 h 244"/>
              <a:gd name="T22" fmla="*/ 36 w 133"/>
              <a:gd name="T23" fmla="*/ 93 h 244"/>
              <a:gd name="T24" fmla="*/ 24 w 133"/>
              <a:gd name="T25" fmla="*/ 102 h 244"/>
              <a:gd name="T26" fmla="*/ 18 w 133"/>
              <a:gd name="T27" fmla="*/ 115 h 244"/>
              <a:gd name="T28" fmla="*/ 20 w 133"/>
              <a:gd name="T29" fmla="*/ 128 h 244"/>
              <a:gd name="T30" fmla="*/ 18 w 133"/>
              <a:gd name="T31" fmla="*/ 136 h 244"/>
              <a:gd name="T32" fmla="*/ 7 w 133"/>
              <a:gd name="T33" fmla="*/ 145 h 244"/>
              <a:gd name="T34" fmla="*/ 5 w 133"/>
              <a:gd name="T35" fmla="*/ 158 h 244"/>
              <a:gd name="T36" fmla="*/ 10 w 133"/>
              <a:gd name="T37" fmla="*/ 170 h 244"/>
              <a:gd name="T38" fmla="*/ 9 w 133"/>
              <a:gd name="T39" fmla="*/ 181 h 244"/>
              <a:gd name="T40" fmla="*/ 0 w 133"/>
              <a:gd name="T41" fmla="*/ 200 h 244"/>
              <a:gd name="T42" fmla="*/ 1 w 133"/>
              <a:gd name="T43" fmla="*/ 222 h 244"/>
              <a:gd name="T44" fmla="*/ 11 w 133"/>
              <a:gd name="T45" fmla="*/ 239 h 244"/>
              <a:gd name="T46" fmla="*/ 18 w 133"/>
              <a:gd name="T47" fmla="*/ 234 h 244"/>
              <a:gd name="T48" fmla="*/ 22 w 133"/>
              <a:gd name="T49" fmla="*/ 212 h 244"/>
              <a:gd name="T50" fmla="*/ 36 w 133"/>
              <a:gd name="T51" fmla="*/ 192 h 244"/>
              <a:gd name="T52" fmla="*/ 58 w 133"/>
              <a:gd name="T53" fmla="*/ 176 h 244"/>
              <a:gd name="T54" fmla="*/ 89 w 133"/>
              <a:gd name="T55" fmla="*/ 161 h 244"/>
              <a:gd name="T56" fmla="*/ 118 w 133"/>
              <a:gd name="T57" fmla="*/ 133 h 244"/>
              <a:gd name="T58" fmla="*/ 133 w 133"/>
              <a:gd name="T59" fmla="*/ 93 h 244"/>
              <a:gd name="T60" fmla="*/ 131 w 133"/>
              <a:gd name="T61" fmla="*/ 62 h 244"/>
              <a:gd name="T62" fmla="*/ 123 w 133"/>
              <a:gd name="T63" fmla="*/ 41 h 244"/>
              <a:gd name="T64" fmla="*/ 103 w 133"/>
              <a:gd name="T65" fmla="*/ 17 h 244"/>
              <a:gd name="T66" fmla="*/ 74 w 133"/>
              <a:gd name="T67" fmla="*/ 1 h 244"/>
              <a:gd name="T68" fmla="*/ 43 w 133"/>
              <a:gd name="T69" fmla="*/ 1 h 244"/>
              <a:gd name="T70" fmla="*/ 15 w 133"/>
              <a:gd name="T71" fmla="*/ 12 h 244"/>
              <a:gd name="T72" fmla="*/ 13 w 133"/>
              <a:gd name="T73" fmla="*/ 34 h 244"/>
              <a:gd name="T74" fmla="*/ 24 w 133"/>
              <a:gd name="T75" fmla="*/ 42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3" h="244">
                <a:moveTo>
                  <a:pt x="24" y="43"/>
                </a:moveTo>
                <a:lnTo>
                  <a:pt x="36" y="34"/>
                </a:lnTo>
                <a:lnTo>
                  <a:pt x="48" y="30"/>
                </a:lnTo>
                <a:lnTo>
                  <a:pt x="59" y="29"/>
                </a:lnTo>
                <a:lnTo>
                  <a:pt x="69" y="30"/>
                </a:lnTo>
                <a:lnTo>
                  <a:pt x="77" y="33"/>
                </a:lnTo>
                <a:lnTo>
                  <a:pt x="85" y="39"/>
                </a:lnTo>
                <a:lnTo>
                  <a:pt x="91" y="46"/>
                </a:lnTo>
                <a:lnTo>
                  <a:pt x="97" y="55"/>
                </a:lnTo>
                <a:lnTo>
                  <a:pt x="102" y="66"/>
                </a:lnTo>
                <a:lnTo>
                  <a:pt x="104" y="77"/>
                </a:lnTo>
                <a:lnTo>
                  <a:pt x="104" y="87"/>
                </a:lnTo>
                <a:lnTo>
                  <a:pt x="102" y="96"/>
                </a:lnTo>
                <a:lnTo>
                  <a:pt x="99" y="102"/>
                </a:lnTo>
                <a:lnTo>
                  <a:pt x="93" y="109"/>
                </a:lnTo>
                <a:lnTo>
                  <a:pt x="81" y="117"/>
                </a:lnTo>
                <a:lnTo>
                  <a:pt x="68" y="121"/>
                </a:lnTo>
                <a:lnTo>
                  <a:pt x="62" y="120"/>
                </a:lnTo>
                <a:lnTo>
                  <a:pt x="56" y="117"/>
                </a:lnTo>
                <a:lnTo>
                  <a:pt x="50" y="114"/>
                </a:lnTo>
                <a:lnTo>
                  <a:pt x="47" y="109"/>
                </a:lnTo>
                <a:lnTo>
                  <a:pt x="44" y="101"/>
                </a:lnTo>
                <a:lnTo>
                  <a:pt x="44" y="92"/>
                </a:lnTo>
                <a:lnTo>
                  <a:pt x="36" y="93"/>
                </a:lnTo>
                <a:lnTo>
                  <a:pt x="30" y="97"/>
                </a:lnTo>
                <a:lnTo>
                  <a:pt x="24" y="102"/>
                </a:lnTo>
                <a:lnTo>
                  <a:pt x="20" y="108"/>
                </a:lnTo>
                <a:lnTo>
                  <a:pt x="18" y="115"/>
                </a:lnTo>
                <a:lnTo>
                  <a:pt x="18" y="122"/>
                </a:lnTo>
                <a:lnTo>
                  <a:pt x="20" y="128"/>
                </a:lnTo>
                <a:lnTo>
                  <a:pt x="25" y="135"/>
                </a:lnTo>
                <a:lnTo>
                  <a:pt x="18" y="136"/>
                </a:lnTo>
                <a:lnTo>
                  <a:pt x="11" y="140"/>
                </a:lnTo>
                <a:lnTo>
                  <a:pt x="7" y="145"/>
                </a:lnTo>
                <a:lnTo>
                  <a:pt x="5" y="151"/>
                </a:lnTo>
                <a:lnTo>
                  <a:pt x="5" y="158"/>
                </a:lnTo>
                <a:lnTo>
                  <a:pt x="6" y="165"/>
                </a:lnTo>
                <a:lnTo>
                  <a:pt x="10" y="170"/>
                </a:lnTo>
                <a:lnTo>
                  <a:pt x="17" y="174"/>
                </a:lnTo>
                <a:lnTo>
                  <a:pt x="9" y="181"/>
                </a:lnTo>
                <a:lnTo>
                  <a:pt x="3" y="190"/>
                </a:lnTo>
                <a:lnTo>
                  <a:pt x="0" y="200"/>
                </a:lnTo>
                <a:lnTo>
                  <a:pt x="0" y="212"/>
                </a:lnTo>
                <a:lnTo>
                  <a:pt x="1" y="222"/>
                </a:lnTo>
                <a:lnTo>
                  <a:pt x="5" y="231"/>
                </a:lnTo>
                <a:lnTo>
                  <a:pt x="11" y="239"/>
                </a:lnTo>
                <a:lnTo>
                  <a:pt x="20" y="244"/>
                </a:lnTo>
                <a:lnTo>
                  <a:pt x="18" y="234"/>
                </a:lnTo>
                <a:lnTo>
                  <a:pt x="19" y="223"/>
                </a:lnTo>
                <a:lnTo>
                  <a:pt x="22" y="212"/>
                </a:lnTo>
                <a:lnTo>
                  <a:pt x="28" y="201"/>
                </a:lnTo>
                <a:lnTo>
                  <a:pt x="36" y="192"/>
                </a:lnTo>
                <a:lnTo>
                  <a:pt x="45" y="183"/>
                </a:lnTo>
                <a:lnTo>
                  <a:pt x="58" y="176"/>
                </a:lnTo>
                <a:lnTo>
                  <a:pt x="71" y="170"/>
                </a:lnTo>
                <a:lnTo>
                  <a:pt x="89" y="161"/>
                </a:lnTo>
                <a:lnTo>
                  <a:pt x="105" y="148"/>
                </a:lnTo>
                <a:lnTo>
                  <a:pt x="118" y="133"/>
                </a:lnTo>
                <a:lnTo>
                  <a:pt x="128" y="114"/>
                </a:lnTo>
                <a:lnTo>
                  <a:pt x="133" y="93"/>
                </a:lnTo>
                <a:lnTo>
                  <a:pt x="133" y="73"/>
                </a:lnTo>
                <a:lnTo>
                  <a:pt x="131" y="62"/>
                </a:lnTo>
                <a:lnTo>
                  <a:pt x="128" y="51"/>
                </a:lnTo>
                <a:lnTo>
                  <a:pt x="123" y="41"/>
                </a:lnTo>
                <a:lnTo>
                  <a:pt x="116" y="31"/>
                </a:lnTo>
                <a:lnTo>
                  <a:pt x="103" y="17"/>
                </a:lnTo>
                <a:lnTo>
                  <a:pt x="88" y="8"/>
                </a:lnTo>
                <a:lnTo>
                  <a:pt x="74" y="1"/>
                </a:lnTo>
                <a:lnTo>
                  <a:pt x="59" y="0"/>
                </a:lnTo>
                <a:lnTo>
                  <a:pt x="43" y="1"/>
                </a:lnTo>
                <a:lnTo>
                  <a:pt x="29" y="5"/>
                </a:lnTo>
                <a:lnTo>
                  <a:pt x="15" y="12"/>
                </a:lnTo>
                <a:lnTo>
                  <a:pt x="0" y="21"/>
                </a:lnTo>
                <a:lnTo>
                  <a:pt x="13" y="34"/>
                </a:lnTo>
                <a:lnTo>
                  <a:pt x="24" y="43"/>
                </a:lnTo>
                <a:lnTo>
                  <a:pt x="24" y="42"/>
                </a:lnTo>
                <a:lnTo>
                  <a:pt x="24" y="43"/>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7" name="Freeform 19"/>
          <xdr:cNvSpPr>
            <a:spLocks/>
          </xdr:cNvSpPr>
        </xdr:nvSpPr>
        <xdr:spPr bwMode="auto">
          <a:xfrm>
            <a:off x="308" y="313"/>
            <a:ext cx="33" cy="13"/>
          </a:xfrm>
          <a:custGeom>
            <a:avLst/>
            <a:gdLst>
              <a:gd name="T0" fmla="*/ 33 w 229"/>
              <a:gd name="T1" fmla="*/ 38 h 142"/>
              <a:gd name="T2" fmla="*/ 28 w 229"/>
              <a:gd name="T3" fmla="*/ 61 h 142"/>
              <a:gd name="T4" fmla="*/ 32 w 229"/>
              <a:gd name="T5" fmla="*/ 81 h 142"/>
              <a:gd name="T6" fmla="*/ 44 w 229"/>
              <a:gd name="T7" fmla="*/ 96 h 142"/>
              <a:gd name="T8" fmla="*/ 63 w 229"/>
              <a:gd name="T9" fmla="*/ 107 h 142"/>
              <a:gd name="T10" fmla="*/ 81 w 229"/>
              <a:gd name="T11" fmla="*/ 109 h 142"/>
              <a:gd name="T12" fmla="*/ 96 w 229"/>
              <a:gd name="T13" fmla="*/ 104 h 142"/>
              <a:gd name="T14" fmla="*/ 110 w 229"/>
              <a:gd name="T15" fmla="*/ 86 h 142"/>
              <a:gd name="T16" fmla="*/ 112 w 229"/>
              <a:gd name="T17" fmla="*/ 64 h 142"/>
              <a:gd name="T18" fmla="*/ 107 w 229"/>
              <a:gd name="T19" fmla="*/ 52 h 142"/>
              <a:gd name="T20" fmla="*/ 94 w 229"/>
              <a:gd name="T21" fmla="*/ 46 h 142"/>
              <a:gd name="T22" fmla="*/ 87 w 229"/>
              <a:gd name="T23" fmla="*/ 38 h 142"/>
              <a:gd name="T24" fmla="*/ 95 w 229"/>
              <a:gd name="T25" fmla="*/ 25 h 142"/>
              <a:gd name="T26" fmla="*/ 108 w 229"/>
              <a:gd name="T27" fmla="*/ 18 h 142"/>
              <a:gd name="T28" fmla="*/ 120 w 229"/>
              <a:gd name="T29" fmla="*/ 21 h 142"/>
              <a:gd name="T30" fmla="*/ 128 w 229"/>
              <a:gd name="T31" fmla="*/ 18 h 142"/>
              <a:gd name="T32" fmla="*/ 136 w 229"/>
              <a:gd name="T33" fmla="*/ 7 h 142"/>
              <a:gd name="T34" fmla="*/ 149 w 229"/>
              <a:gd name="T35" fmla="*/ 5 h 142"/>
              <a:gd name="T36" fmla="*/ 160 w 229"/>
              <a:gd name="T37" fmla="*/ 11 h 142"/>
              <a:gd name="T38" fmla="*/ 170 w 229"/>
              <a:gd name="T39" fmla="*/ 10 h 142"/>
              <a:gd name="T40" fmla="*/ 188 w 229"/>
              <a:gd name="T41" fmla="*/ 0 h 142"/>
              <a:gd name="T42" fmla="*/ 208 w 229"/>
              <a:gd name="T43" fmla="*/ 1 h 142"/>
              <a:gd name="T44" fmla="*/ 224 w 229"/>
              <a:gd name="T45" fmla="*/ 12 h 142"/>
              <a:gd name="T46" fmla="*/ 218 w 229"/>
              <a:gd name="T47" fmla="*/ 18 h 142"/>
              <a:gd name="T48" fmla="*/ 199 w 229"/>
              <a:gd name="T49" fmla="*/ 23 h 142"/>
              <a:gd name="T50" fmla="*/ 180 w 229"/>
              <a:gd name="T51" fmla="*/ 37 h 142"/>
              <a:gd name="T52" fmla="*/ 165 w 229"/>
              <a:gd name="T53" fmla="*/ 60 h 142"/>
              <a:gd name="T54" fmla="*/ 152 w 229"/>
              <a:gd name="T55" fmla="*/ 94 h 142"/>
              <a:gd name="T56" fmla="*/ 124 w 229"/>
              <a:gd name="T57" fmla="*/ 126 h 142"/>
              <a:gd name="T58" fmla="*/ 87 w 229"/>
              <a:gd name="T59" fmla="*/ 142 h 142"/>
              <a:gd name="T60" fmla="*/ 59 w 229"/>
              <a:gd name="T61" fmla="*/ 140 h 142"/>
              <a:gd name="T62" fmla="*/ 39 w 229"/>
              <a:gd name="T63" fmla="*/ 131 h 142"/>
              <a:gd name="T64" fmla="*/ 17 w 229"/>
              <a:gd name="T65" fmla="*/ 108 h 142"/>
              <a:gd name="T66" fmla="*/ 2 w 229"/>
              <a:gd name="T67" fmla="*/ 78 h 142"/>
              <a:gd name="T68" fmla="*/ 1 w 229"/>
              <a:gd name="T69" fmla="*/ 45 h 142"/>
              <a:gd name="T70" fmla="*/ 11 w 229"/>
              <a:gd name="T71" fmla="*/ 14 h 142"/>
              <a:gd name="T72" fmla="*/ 33 w 229"/>
              <a:gd name="T73" fmla="*/ 13 h 142"/>
              <a:gd name="T74" fmla="*/ 40 w 229"/>
              <a:gd name="T75" fmla="*/ 25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2">
                <a:moveTo>
                  <a:pt x="41" y="25"/>
                </a:moveTo>
                <a:lnTo>
                  <a:pt x="33" y="38"/>
                </a:lnTo>
                <a:lnTo>
                  <a:pt x="29" y="50"/>
                </a:lnTo>
                <a:lnTo>
                  <a:pt x="28" y="61"/>
                </a:lnTo>
                <a:lnTo>
                  <a:pt x="29" y="72"/>
                </a:lnTo>
                <a:lnTo>
                  <a:pt x="32" y="81"/>
                </a:lnTo>
                <a:lnTo>
                  <a:pt x="37" y="90"/>
                </a:lnTo>
                <a:lnTo>
                  <a:pt x="44" y="96"/>
                </a:lnTo>
                <a:lnTo>
                  <a:pt x="52" y="102"/>
                </a:lnTo>
                <a:lnTo>
                  <a:pt x="63" y="107"/>
                </a:lnTo>
                <a:lnTo>
                  <a:pt x="73" y="109"/>
                </a:lnTo>
                <a:lnTo>
                  <a:pt x="81" y="109"/>
                </a:lnTo>
                <a:lnTo>
                  <a:pt x="89" y="108"/>
                </a:lnTo>
                <a:lnTo>
                  <a:pt x="96" y="104"/>
                </a:lnTo>
                <a:lnTo>
                  <a:pt x="102" y="99"/>
                </a:lnTo>
                <a:lnTo>
                  <a:pt x="110" y="86"/>
                </a:lnTo>
                <a:lnTo>
                  <a:pt x="113" y="72"/>
                </a:lnTo>
                <a:lnTo>
                  <a:pt x="112" y="64"/>
                </a:lnTo>
                <a:lnTo>
                  <a:pt x="110" y="58"/>
                </a:lnTo>
                <a:lnTo>
                  <a:pt x="107" y="52"/>
                </a:lnTo>
                <a:lnTo>
                  <a:pt x="102" y="49"/>
                </a:lnTo>
                <a:lnTo>
                  <a:pt x="94" y="46"/>
                </a:lnTo>
                <a:lnTo>
                  <a:pt x="86" y="46"/>
                </a:lnTo>
                <a:lnTo>
                  <a:pt x="87" y="38"/>
                </a:lnTo>
                <a:lnTo>
                  <a:pt x="90" y="30"/>
                </a:lnTo>
                <a:lnTo>
                  <a:pt x="95" y="25"/>
                </a:lnTo>
                <a:lnTo>
                  <a:pt x="101" y="21"/>
                </a:lnTo>
                <a:lnTo>
                  <a:pt x="108" y="18"/>
                </a:lnTo>
                <a:lnTo>
                  <a:pt x="114" y="18"/>
                </a:lnTo>
                <a:lnTo>
                  <a:pt x="120" y="21"/>
                </a:lnTo>
                <a:lnTo>
                  <a:pt x="126" y="26"/>
                </a:lnTo>
                <a:lnTo>
                  <a:pt x="128" y="18"/>
                </a:lnTo>
                <a:lnTo>
                  <a:pt x="131" y="12"/>
                </a:lnTo>
                <a:lnTo>
                  <a:pt x="136" y="7"/>
                </a:lnTo>
                <a:lnTo>
                  <a:pt x="143" y="5"/>
                </a:lnTo>
                <a:lnTo>
                  <a:pt x="149" y="5"/>
                </a:lnTo>
                <a:lnTo>
                  <a:pt x="155" y="6"/>
                </a:lnTo>
                <a:lnTo>
                  <a:pt x="160" y="11"/>
                </a:lnTo>
                <a:lnTo>
                  <a:pt x="164" y="17"/>
                </a:lnTo>
                <a:lnTo>
                  <a:pt x="170" y="10"/>
                </a:lnTo>
                <a:lnTo>
                  <a:pt x="178" y="3"/>
                </a:lnTo>
                <a:lnTo>
                  <a:pt x="188" y="0"/>
                </a:lnTo>
                <a:lnTo>
                  <a:pt x="198" y="0"/>
                </a:lnTo>
                <a:lnTo>
                  <a:pt x="208" y="1"/>
                </a:lnTo>
                <a:lnTo>
                  <a:pt x="216" y="5"/>
                </a:lnTo>
                <a:lnTo>
                  <a:pt x="224" y="12"/>
                </a:lnTo>
                <a:lnTo>
                  <a:pt x="229" y="21"/>
                </a:lnTo>
                <a:lnTo>
                  <a:pt x="218" y="18"/>
                </a:lnTo>
                <a:lnTo>
                  <a:pt x="208" y="19"/>
                </a:lnTo>
                <a:lnTo>
                  <a:pt x="199" y="23"/>
                </a:lnTo>
                <a:lnTo>
                  <a:pt x="189" y="29"/>
                </a:lnTo>
                <a:lnTo>
                  <a:pt x="180" y="37"/>
                </a:lnTo>
                <a:lnTo>
                  <a:pt x="172" y="48"/>
                </a:lnTo>
                <a:lnTo>
                  <a:pt x="165" y="60"/>
                </a:lnTo>
                <a:lnTo>
                  <a:pt x="160" y="74"/>
                </a:lnTo>
                <a:lnTo>
                  <a:pt x="152" y="94"/>
                </a:lnTo>
                <a:lnTo>
                  <a:pt x="140" y="111"/>
                </a:lnTo>
                <a:lnTo>
                  <a:pt x="124" y="126"/>
                </a:lnTo>
                <a:lnTo>
                  <a:pt x="107" y="137"/>
                </a:lnTo>
                <a:lnTo>
                  <a:pt x="87" y="142"/>
                </a:lnTo>
                <a:lnTo>
                  <a:pt x="68" y="142"/>
                </a:lnTo>
                <a:lnTo>
                  <a:pt x="59" y="140"/>
                </a:lnTo>
                <a:lnTo>
                  <a:pt x="48" y="137"/>
                </a:lnTo>
                <a:lnTo>
                  <a:pt x="39" y="131"/>
                </a:lnTo>
                <a:lnTo>
                  <a:pt x="30" y="124"/>
                </a:lnTo>
                <a:lnTo>
                  <a:pt x="17" y="108"/>
                </a:lnTo>
                <a:lnTo>
                  <a:pt x="7" y="93"/>
                </a:lnTo>
                <a:lnTo>
                  <a:pt x="2" y="78"/>
                </a:lnTo>
                <a:lnTo>
                  <a:pt x="0" y="61"/>
                </a:lnTo>
                <a:lnTo>
                  <a:pt x="1" y="45"/>
                </a:lnTo>
                <a:lnTo>
                  <a:pt x="5" y="29"/>
                </a:lnTo>
                <a:lnTo>
                  <a:pt x="11" y="14"/>
                </a:lnTo>
                <a:lnTo>
                  <a:pt x="21" y="0"/>
                </a:lnTo>
                <a:lnTo>
                  <a:pt x="33" y="13"/>
                </a:lnTo>
                <a:lnTo>
                  <a:pt x="41" y="25"/>
                </a:lnTo>
                <a:lnTo>
                  <a:pt x="40" y="25"/>
                </a:lnTo>
                <a:lnTo>
                  <a:pt x="4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8" name="Freeform 20"/>
          <xdr:cNvSpPr>
            <a:spLocks/>
          </xdr:cNvSpPr>
        </xdr:nvSpPr>
        <xdr:spPr bwMode="auto">
          <a:xfrm>
            <a:off x="803" y="515"/>
            <a:ext cx="19" cy="22"/>
          </a:xfrm>
          <a:custGeom>
            <a:avLst/>
            <a:gdLst>
              <a:gd name="T0" fmla="*/ 97 w 134"/>
              <a:gd name="T1" fmla="*/ 209 h 244"/>
              <a:gd name="T2" fmla="*/ 75 w 134"/>
              <a:gd name="T3" fmla="*/ 215 h 244"/>
              <a:gd name="T4" fmla="*/ 57 w 134"/>
              <a:gd name="T5" fmla="*/ 210 h 244"/>
              <a:gd name="T6" fmla="*/ 43 w 134"/>
              <a:gd name="T7" fmla="*/ 197 h 244"/>
              <a:gd name="T8" fmla="*/ 32 w 134"/>
              <a:gd name="T9" fmla="*/ 177 h 244"/>
              <a:gd name="T10" fmla="*/ 30 w 134"/>
              <a:gd name="T11" fmla="*/ 157 h 244"/>
              <a:gd name="T12" fmla="*/ 35 w 134"/>
              <a:gd name="T13" fmla="*/ 141 h 244"/>
              <a:gd name="T14" fmla="*/ 52 w 134"/>
              <a:gd name="T15" fmla="*/ 127 h 244"/>
              <a:gd name="T16" fmla="*/ 71 w 134"/>
              <a:gd name="T17" fmla="*/ 123 h 244"/>
              <a:gd name="T18" fmla="*/ 83 w 134"/>
              <a:gd name="T19" fmla="*/ 130 h 244"/>
              <a:gd name="T20" fmla="*/ 89 w 134"/>
              <a:gd name="T21" fmla="*/ 143 h 244"/>
              <a:gd name="T22" fmla="*/ 97 w 134"/>
              <a:gd name="T23" fmla="*/ 151 h 244"/>
              <a:gd name="T24" fmla="*/ 109 w 134"/>
              <a:gd name="T25" fmla="*/ 142 h 244"/>
              <a:gd name="T26" fmla="*/ 115 w 134"/>
              <a:gd name="T27" fmla="*/ 129 h 244"/>
              <a:gd name="T28" fmla="*/ 113 w 134"/>
              <a:gd name="T29" fmla="*/ 115 h 244"/>
              <a:gd name="T30" fmla="*/ 115 w 134"/>
              <a:gd name="T31" fmla="*/ 107 h 244"/>
              <a:gd name="T32" fmla="*/ 126 w 134"/>
              <a:gd name="T33" fmla="*/ 98 h 244"/>
              <a:gd name="T34" fmla="*/ 129 w 134"/>
              <a:gd name="T35" fmla="*/ 85 h 244"/>
              <a:gd name="T36" fmla="*/ 123 w 134"/>
              <a:gd name="T37" fmla="*/ 74 h 244"/>
              <a:gd name="T38" fmla="*/ 125 w 134"/>
              <a:gd name="T39" fmla="*/ 63 h 244"/>
              <a:gd name="T40" fmla="*/ 133 w 134"/>
              <a:gd name="T41" fmla="*/ 44 h 244"/>
              <a:gd name="T42" fmla="*/ 132 w 134"/>
              <a:gd name="T43" fmla="*/ 23 h 244"/>
              <a:gd name="T44" fmla="*/ 122 w 134"/>
              <a:gd name="T45" fmla="*/ 5 h 244"/>
              <a:gd name="T46" fmla="*/ 115 w 134"/>
              <a:gd name="T47" fmla="*/ 11 h 244"/>
              <a:gd name="T48" fmla="*/ 111 w 134"/>
              <a:gd name="T49" fmla="*/ 32 h 244"/>
              <a:gd name="T50" fmla="*/ 97 w 134"/>
              <a:gd name="T51" fmla="*/ 52 h 244"/>
              <a:gd name="T52" fmla="*/ 75 w 134"/>
              <a:gd name="T53" fmla="*/ 67 h 244"/>
              <a:gd name="T54" fmla="*/ 44 w 134"/>
              <a:gd name="T55" fmla="*/ 82 h 244"/>
              <a:gd name="T56" fmla="*/ 15 w 134"/>
              <a:gd name="T57" fmla="*/ 110 h 244"/>
              <a:gd name="T58" fmla="*/ 0 w 134"/>
              <a:gd name="T59" fmla="*/ 150 h 244"/>
              <a:gd name="T60" fmla="*/ 2 w 134"/>
              <a:gd name="T61" fmla="*/ 181 h 244"/>
              <a:gd name="T62" fmla="*/ 10 w 134"/>
              <a:gd name="T63" fmla="*/ 202 h 244"/>
              <a:gd name="T64" fmla="*/ 30 w 134"/>
              <a:gd name="T65" fmla="*/ 226 h 244"/>
              <a:gd name="T66" fmla="*/ 60 w 134"/>
              <a:gd name="T67" fmla="*/ 242 h 244"/>
              <a:gd name="T68" fmla="*/ 90 w 134"/>
              <a:gd name="T69" fmla="*/ 243 h 244"/>
              <a:gd name="T70" fmla="*/ 119 w 134"/>
              <a:gd name="T71" fmla="*/ 232 h 244"/>
              <a:gd name="T72" fmla="*/ 122 w 134"/>
              <a:gd name="T73" fmla="*/ 210 h 244"/>
              <a:gd name="T74" fmla="*/ 109 w 134"/>
              <a:gd name="T75" fmla="*/ 20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244">
                <a:moveTo>
                  <a:pt x="109" y="201"/>
                </a:moveTo>
                <a:lnTo>
                  <a:pt x="97" y="209"/>
                </a:lnTo>
                <a:lnTo>
                  <a:pt x="86" y="213"/>
                </a:lnTo>
                <a:lnTo>
                  <a:pt x="75" y="215"/>
                </a:lnTo>
                <a:lnTo>
                  <a:pt x="65" y="213"/>
                </a:lnTo>
                <a:lnTo>
                  <a:pt x="57" y="210"/>
                </a:lnTo>
                <a:lnTo>
                  <a:pt x="49" y="204"/>
                </a:lnTo>
                <a:lnTo>
                  <a:pt x="43" y="197"/>
                </a:lnTo>
                <a:lnTo>
                  <a:pt x="38" y="189"/>
                </a:lnTo>
                <a:lnTo>
                  <a:pt x="32" y="177"/>
                </a:lnTo>
                <a:lnTo>
                  <a:pt x="30" y="167"/>
                </a:lnTo>
                <a:lnTo>
                  <a:pt x="30" y="157"/>
                </a:lnTo>
                <a:lnTo>
                  <a:pt x="31" y="149"/>
                </a:lnTo>
                <a:lnTo>
                  <a:pt x="35" y="141"/>
                </a:lnTo>
                <a:lnTo>
                  <a:pt x="40" y="134"/>
                </a:lnTo>
                <a:lnTo>
                  <a:pt x="52" y="127"/>
                </a:lnTo>
                <a:lnTo>
                  <a:pt x="65" y="123"/>
                </a:lnTo>
                <a:lnTo>
                  <a:pt x="71" y="123"/>
                </a:lnTo>
                <a:lnTo>
                  <a:pt x="77" y="126"/>
                </a:lnTo>
                <a:lnTo>
                  <a:pt x="83" y="130"/>
                </a:lnTo>
                <a:lnTo>
                  <a:pt x="86" y="135"/>
                </a:lnTo>
                <a:lnTo>
                  <a:pt x="89" y="143"/>
                </a:lnTo>
                <a:lnTo>
                  <a:pt x="89" y="152"/>
                </a:lnTo>
                <a:lnTo>
                  <a:pt x="97" y="151"/>
                </a:lnTo>
                <a:lnTo>
                  <a:pt x="104" y="147"/>
                </a:lnTo>
                <a:lnTo>
                  <a:pt x="109" y="142"/>
                </a:lnTo>
                <a:lnTo>
                  <a:pt x="113" y="135"/>
                </a:lnTo>
                <a:lnTo>
                  <a:pt x="115" y="129"/>
                </a:lnTo>
                <a:lnTo>
                  <a:pt x="115" y="121"/>
                </a:lnTo>
                <a:lnTo>
                  <a:pt x="113" y="115"/>
                </a:lnTo>
                <a:lnTo>
                  <a:pt x="108" y="108"/>
                </a:lnTo>
                <a:lnTo>
                  <a:pt x="115" y="107"/>
                </a:lnTo>
                <a:lnTo>
                  <a:pt x="122" y="103"/>
                </a:lnTo>
                <a:lnTo>
                  <a:pt x="126" y="98"/>
                </a:lnTo>
                <a:lnTo>
                  <a:pt x="128" y="92"/>
                </a:lnTo>
                <a:lnTo>
                  <a:pt x="129" y="85"/>
                </a:lnTo>
                <a:lnTo>
                  <a:pt x="127" y="80"/>
                </a:lnTo>
                <a:lnTo>
                  <a:pt x="123" y="74"/>
                </a:lnTo>
                <a:lnTo>
                  <a:pt x="116" y="70"/>
                </a:lnTo>
                <a:lnTo>
                  <a:pt x="125" y="63"/>
                </a:lnTo>
                <a:lnTo>
                  <a:pt x="130" y="54"/>
                </a:lnTo>
                <a:lnTo>
                  <a:pt x="133" y="44"/>
                </a:lnTo>
                <a:lnTo>
                  <a:pt x="134" y="34"/>
                </a:lnTo>
                <a:lnTo>
                  <a:pt x="132" y="23"/>
                </a:lnTo>
                <a:lnTo>
                  <a:pt x="128" y="13"/>
                </a:lnTo>
                <a:lnTo>
                  <a:pt x="122" y="5"/>
                </a:lnTo>
                <a:lnTo>
                  <a:pt x="113" y="0"/>
                </a:lnTo>
                <a:lnTo>
                  <a:pt x="115" y="11"/>
                </a:lnTo>
                <a:lnTo>
                  <a:pt x="114" y="21"/>
                </a:lnTo>
                <a:lnTo>
                  <a:pt x="111" y="32"/>
                </a:lnTo>
                <a:lnTo>
                  <a:pt x="105" y="42"/>
                </a:lnTo>
                <a:lnTo>
                  <a:pt x="97" y="52"/>
                </a:lnTo>
                <a:lnTo>
                  <a:pt x="88" y="61"/>
                </a:lnTo>
                <a:lnTo>
                  <a:pt x="75" y="67"/>
                </a:lnTo>
                <a:lnTo>
                  <a:pt x="62" y="73"/>
                </a:lnTo>
                <a:lnTo>
                  <a:pt x="44" y="82"/>
                </a:lnTo>
                <a:lnTo>
                  <a:pt x="28" y="95"/>
                </a:lnTo>
                <a:lnTo>
                  <a:pt x="15" y="110"/>
                </a:lnTo>
                <a:lnTo>
                  <a:pt x="5" y="130"/>
                </a:lnTo>
                <a:lnTo>
                  <a:pt x="0" y="150"/>
                </a:lnTo>
                <a:lnTo>
                  <a:pt x="0" y="170"/>
                </a:lnTo>
                <a:lnTo>
                  <a:pt x="2" y="181"/>
                </a:lnTo>
                <a:lnTo>
                  <a:pt x="5" y="192"/>
                </a:lnTo>
                <a:lnTo>
                  <a:pt x="10" y="202"/>
                </a:lnTo>
                <a:lnTo>
                  <a:pt x="17" y="212"/>
                </a:lnTo>
                <a:lnTo>
                  <a:pt x="30" y="226"/>
                </a:lnTo>
                <a:lnTo>
                  <a:pt x="46" y="236"/>
                </a:lnTo>
                <a:lnTo>
                  <a:pt x="60" y="242"/>
                </a:lnTo>
                <a:lnTo>
                  <a:pt x="75" y="244"/>
                </a:lnTo>
                <a:lnTo>
                  <a:pt x="90" y="243"/>
                </a:lnTo>
                <a:lnTo>
                  <a:pt x="105" y="238"/>
                </a:lnTo>
                <a:lnTo>
                  <a:pt x="119" y="232"/>
                </a:lnTo>
                <a:lnTo>
                  <a:pt x="134" y="222"/>
                </a:lnTo>
                <a:lnTo>
                  <a:pt x="122" y="210"/>
                </a:lnTo>
                <a:lnTo>
                  <a:pt x="109" y="201"/>
                </a:lnTo>
                <a:lnTo>
                  <a:pt x="109" y="200"/>
                </a:lnTo>
                <a:lnTo>
                  <a:pt x="109" y="20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9" name="Freeform 21"/>
          <xdr:cNvSpPr>
            <a:spLocks/>
          </xdr:cNvSpPr>
        </xdr:nvSpPr>
        <xdr:spPr bwMode="auto">
          <a:xfrm>
            <a:off x="765" y="540"/>
            <a:ext cx="33" cy="13"/>
          </a:xfrm>
          <a:custGeom>
            <a:avLst/>
            <a:gdLst>
              <a:gd name="T0" fmla="*/ 195 w 229"/>
              <a:gd name="T1" fmla="*/ 104 h 143"/>
              <a:gd name="T2" fmla="*/ 201 w 229"/>
              <a:gd name="T3" fmla="*/ 81 h 143"/>
              <a:gd name="T4" fmla="*/ 196 w 229"/>
              <a:gd name="T5" fmla="*/ 62 h 143"/>
              <a:gd name="T6" fmla="*/ 185 w 229"/>
              <a:gd name="T7" fmla="*/ 47 h 143"/>
              <a:gd name="T8" fmla="*/ 166 w 229"/>
              <a:gd name="T9" fmla="*/ 36 h 143"/>
              <a:gd name="T10" fmla="*/ 148 w 229"/>
              <a:gd name="T11" fmla="*/ 33 h 143"/>
              <a:gd name="T12" fmla="*/ 133 w 229"/>
              <a:gd name="T13" fmla="*/ 38 h 143"/>
              <a:gd name="T14" fmla="*/ 118 w 229"/>
              <a:gd name="T15" fmla="*/ 56 h 143"/>
              <a:gd name="T16" fmla="*/ 116 w 229"/>
              <a:gd name="T17" fmla="*/ 77 h 143"/>
              <a:gd name="T18" fmla="*/ 121 w 229"/>
              <a:gd name="T19" fmla="*/ 89 h 143"/>
              <a:gd name="T20" fmla="*/ 134 w 229"/>
              <a:gd name="T21" fmla="*/ 95 h 143"/>
              <a:gd name="T22" fmla="*/ 141 w 229"/>
              <a:gd name="T23" fmla="*/ 104 h 143"/>
              <a:gd name="T24" fmla="*/ 133 w 229"/>
              <a:gd name="T25" fmla="*/ 118 h 143"/>
              <a:gd name="T26" fmla="*/ 120 w 229"/>
              <a:gd name="T27" fmla="*/ 125 h 143"/>
              <a:gd name="T28" fmla="*/ 108 w 229"/>
              <a:gd name="T29" fmla="*/ 121 h 143"/>
              <a:gd name="T30" fmla="*/ 100 w 229"/>
              <a:gd name="T31" fmla="*/ 124 h 143"/>
              <a:gd name="T32" fmla="*/ 92 w 229"/>
              <a:gd name="T33" fmla="*/ 135 h 143"/>
              <a:gd name="T34" fmla="*/ 80 w 229"/>
              <a:gd name="T35" fmla="*/ 138 h 143"/>
              <a:gd name="T36" fmla="*/ 69 w 229"/>
              <a:gd name="T37" fmla="*/ 132 h 143"/>
              <a:gd name="T38" fmla="*/ 59 w 229"/>
              <a:gd name="T39" fmla="*/ 133 h 143"/>
              <a:gd name="T40" fmla="*/ 40 w 229"/>
              <a:gd name="T41" fmla="*/ 142 h 143"/>
              <a:gd name="T42" fmla="*/ 21 w 229"/>
              <a:gd name="T43" fmla="*/ 142 h 143"/>
              <a:gd name="T44" fmla="*/ 4 w 229"/>
              <a:gd name="T45" fmla="*/ 131 h 143"/>
              <a:gd name="T46" fmla="*/ 11 w 229"/>
              <a:gd name="T47" fmla="*/ 125 h 143"/>
              <a:gd name="T48" fmla="*/ 30 w 229"/>
              <a:gd name="T49" fmla="*/ 120 h 143"/>
              <a:gd name="T50" fmla="*/ 49 w 229"/>
              <a:gd name="T51" fmla="*/ 105 h 143"/>
              <a:gd name="T52" fmla="*/ 63 w 229"/>
              <a:gd name="T53" fmla="*/ 82 h 143"/>
              <a:gd name="T54" fmla="*/ 76 w 229"/>
              <a:gd name="T55" fmla="*/ 48 h 143"/>
              <a:gd name="T56" fmla="*/ 104 w 229"/>
              <a:gd name="T57" fmla="*/ 16 h 143"/>
              <a:gd name="T58" fmla="*/ 141 w 229"/>
              <a:gd name="T59" fmla="*/ 0 h 143"/>
              <a:gd name="T60" fmla="*/ 170 w 229"/>
              <a:gd name="T61" fmla="*/ 2 h 143"/>
              <a:gd name="T62" fmla="*/ 189 w 229"/>
              <a:gd name="T63" fmla="*/ 11 h 143"/>
              <a:gd name="T64" fmla="*/ 211 w 229"/>
              <a:gd name="T65" fmla="*/ 33 h 143"/>
              <a:gd name="T66" fmla="*/ 227 w 229"/>
              <a:gd name="T67" fmla="*/ 64 h 143"/>
              <a:gd name="T68" fmla="*/ 228 w 229"/>
              <a:gd name="T69" fmla="*/ 96 h 143"/>
              <a:gd name="T70" fmla="*/ 218 w 229"/>
              <a:gd name="T71" fmla="*/ 128 h 143"/>
              <a:gd name="T72" fmla="*/ 196 w 229"/>
              <a:gd name="T73" fmla="*/ 130 h 143"/>
              <a:gd name="T74" fmla="*/ 187 w 229"/>
              <a:gd name="T75" fmla="*/ 117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3">
                <a:moveTo>
                  <a:pt x="188" y="117"/>
                </a:moveTo>
                <a:lnTo>
                  <a:pt x="195" y="104"/>
                </a:lnTo>
                <a:lnTo>
                  <a:pt x="199" y="92"/>
                </a:lnTo>
                <a:lnTo>
                  <a:pt x="201" y="81"/>
                </a:lnTo>
                <a:lnTo>
                  <a:pt x="200" y="71"/>
                </a:lnTo>
                <a:lnTo>
                  <a:pt x="196" y="62"/>
                </a:lnTo>
                <a:lnTo>
                  <a:pt x="191" y="54"/>
                </a:lnTo>
                <a:lnTo>
                  <a:pt x="185" y="47"/>
                </a:lnTo>
                <a:lnTo>
                  <a:pt x="178" y="41"/>
                </a:lnTo>
                <a:lnTo>
                  <a:pt x="166" y="36"/>
                </a:lnTo>
                <a:lnTo>
                  <a:pt x="157" y="33"/>
                </a:lnTo>
                <a:lnTo>
                  <a:pt x="148" y="33"/>
                </a:lnTo>
                <a:lnTo>
                  <a:pt x="140" y="35"/>
                </a:lnTo>
                <a:lnTo>
                  <a:pt x="133" y="38"/>
                </a:lnTo>
                <a:lnTo>
                  <a:pt x="126" y="43"/>
                </a:lnTo>
                <a:lnTo>
                  <a:pt x="118" y="56"/>
                </a:lnTo>
                <a:lnTo>
                  <a:pt x="115" y="70"/>
                </a:lnTo>
                <a:lnTo>
                  <a:pt x="116" y="77"/>
                </a:lnTo>
                <a:lnTo>
                  <a:pt x="118" y="83"/>
                </a:lnTo>
                <a:lnTo>
                  <a:pt x="121" y="89"/>
                </a:lnTo>
                <a:lnTo>
                  <a:pt x="126" y="92"/>
                </a:lnTo>
                <a:lnTo>
                  <a:pt x="134" y="95"/>
                </a:lnTo>
                <a:lnTo>
                  <a:pt x="142" y="95"/>
                </a:lnTo>
                <a:lnTo>
                  <a:pt x="141" y="104"/>
                </a:lnTo>
                <a:lnTo>
                  <a:pt x="138" y="112"/>
                </a:lnTo>
                <a:lnTo>
                  <a:pt x="133" y="118"/>
                </a:lnTo>
                <a:lnTo>
                  <a:pt x="127" y="123"/>
                </a:lnTo>
                <a:lnTo>
                  <a:pt x="120" y="125"/>
                </a:lnTo>
                <a:lnTo>
                  <a:pt x="114" y="124"/>
                </a:lnTo>
                <a:lnTo>
                  <a:pt x="108" y="121"/>
                </a:lnTo>
                <a:lnTo>
                  <a:pt x="102" y="116"/>
                </a:lnTo>
                <a:lnTo>
                  <a:pt x="100" y="124"/>
                </a:lnTo>
                <a:lnTo>
                  <a:pt x="97" y="130"/>
                </a:lnTo>
                <a:lnTo>
                  <a:pt x="92" y="135"/>
                </a:lnTo>
                <a:lnTo>
                  <a:pt x="86" y="138"/>
                </a:lnTo>
                <a:lnTo>
                  <a:pt x="80" y="138"/>
                </a:lnTo>
                <a:lnTo>
                  <a:pt x="74" y="136"/>
                </a:lnTo>
                <a:lnTo>
                  <a:pt x="69" y="132"/>
                </a:lnTo>
                <a:lnTo>
                  <a:pt x="65" y="126"/>
                </a:lnTo>
                <a:lnTo>
                  <a:pt x="59" y="133"/>
                </a:lnTo>
                <a:lnTo>
                  <a:pt x="51" y="140"/>
                </a:lnTo>
                <a:lnTo>
                  <a:pt x="40" y="142"/>
                </a:lnTo>
                <a:lnTo>
                  <a:pt x="30" y="143"/>
                </a:lnTo>
                <a:lnTo>
                  <a:pt x="21" y="142"/>
                </a:lnTo>
                <a:lnTo>
                  <a:pt x="12" y="138"/>
                </a:lnTo>
                <a:lnTo>
                  <a:pt x="4" y="131"/>
                </a:lnTo>
                <a:lnTo>
                  <a:pt x="0" y="123"/>
                </a:lnTo>
                <a:lnTo>
                  <a:pt x="11" y="125"/>
                </a:lnTo>
                <a:lnTo>
                  <a:pt x="21" y="124"/>
                </a:lnTo>
                <a:lnTo>
                  <a:pt x="30" y="120"/>
                </a:lnTo>
                <a:lnTo>
                  <a:pt x="40" y="114"/>
                </a:lnTo>
                <a:lnTo>
                  <a:pt x="49" y="105"/>
                </a:lnTo>
                <a:lnTo>
                  <a:pt x="57" y="94"/>
                </a:lnTo>
                <a:lnTo>
                  <a:pt x="63" y="82"/>
                </a:lnTo>
                <a:lnTo>
                  <a:pt x="68" y="68"/>
                </a:lnTo>
                <a:lnTo>
                  <a:pt x="76" y="48"/>
                </a:lnTo>
                <a:lnTo>
                  <a:pt x="88" y="31"/>
                </a:lnTo>
                <a:lnTo>
                  <a:pt x="104" y="16"/>
                </a:lnTo>
                <a:lnTo>
                  <a:pt x="121" y="5"/>
                </a:lnTo>
                <a:lnTo>
                  <a:pt x="141" y="0"/>
                </a:lnTo>
                <a:lnTo>
                  <a:pt x="160" y="0"/>
                </a:lnTo>
                <a:lnTo>
                  <a:pt x="170" y="2"/>
                </a:lnTo>
                <a:lnTo>
                  <a:pt x="180" y="5"/>
                </a:lnTo>
                <a:lnTo>
                  <a:pt x="189" y="11"/>
                </a:lnTo>
                <a:lnTo>
                  <a:pt x="198" y="18"/>
                </a:lnTo>
                <a:lnTo>
                  <a:pt x="211" y="33"/>
                </a:lnTo>
                <a:lnTo>
                  <a:pt x="221" y="49"/>
                </a:lnTo>
                <a:lnTo>
                  <a:pt x="227" y="64"/>
                </a:lnTo>
                <a:lnTo>
                  <a:pt x="229" y="81"/>
                </a:lnTo>
                <a:lnTo>
                  <a:pt x="228" y="96"/>
                </a:lnTo>
                <a:lnTo>
                  <a:pt x="224" y="113"/>
                </a:lnTo>
                <a:lnTo>
                  <a:pt x="218" y="128"/>
                </a:lnTo>
                <a:lnTo>
                  <a:pt x="208" y="143"/>
                </a:lnTo>
                <a:lnTo>
                  <a:pt x="196" y="130"/>
                </a:lnTo>
                <a:lnTo>
                  <a:pt x="188" y="117"/>
                </a:lnTo>
                <a:lnTo>
                  <a:pt x="187" y="117"/>
                </a:lnTo>
                <a:lnTo>
                  <a:pt x="188" y="117"/>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30" name="Freeform 22"/>
          <xdr:cNvSpPr>
            <a:spLocks/>
          </xdr:cNvSpPr>
        </xdr:nvSpPr>
        <xdr:spPr bwMode="auto">
          <a:xfrm>
            <a:off x="284" y="515"/>
            <a:ext cx="19" cy="22"/>
          </a:xfrm>
          <a:custGeom>
            <a:avLst/>
            <a:gdLst>
              <a:gd name="T0" fmla="*/ 36 w 133"/>
              <a:gd name="T1" fmla="*/ 209 h 244"/>
              <a:gd name="T2" fmla="*/ 59 w 133"/>
              <a:gd name="T3" fmla="*/ 215 h 244"/>
              <a:gd name="T4" fmla="*/ 77 w 133"/>
              <a:gd name="T5" fmla="*/ 210 h 244"/>
              <a:gd name="T6" fmla="*/ 91 w 133"/>
              <a:gd name="T7" fmla="*/ 197 h 244"/>
              <a:gd name="T8" fmla="*/ 102 w 133"/>
              <a:gd name="T9" fmla="*/ 177 h 244"/>
              <a:gd name="T10" fmla="*/ 104 w 133"/>
              <a:gd name="T11" fmla="*/ 157 h 244"/>
              <a:gd name="T12" fmla="*/ 99 w 133"/>
              <a:gd name="T13" fmla="*/ 141 h 244"/>
              <a:gd name="T14" fmla="*/ 81 w 133"/>
              <a:gd name="T15" fmla="*/ 127 h 244"/>
              <a:gd name="T16" fmla="*/ 62 w 133"/>
              <a:gd name="T17" fmla="*/ 123 h 244"/>
              <a:gd name="T18" fmla="*/ 50 w 133"/>
              <a:gd name="T19" fmla="*/ 130 h 244"/>
              <a:gd name="T20" fmla="*/ 44 w 133"/>
              <a:gd name="T21" fmla="*/ 143 h 244"/>
              <a:gd name="T22" fmla="*/ 36 w 133"/>
              <a:gd name="T23" fmla="*/ 151 h 244"/>
              <a:gd name="T24" fmla="*/ 24 w 133"/>
              <a:gd name="T25" fmla="*/ 142 h 244"/>
              <a:gd name="T26" fmla="*/ 18 w 133"/>
              <a:gd name="T27" fmla="*/ 129 h 244"/>
              <a:gd name="T28" fmla="*/ 20 w 133"/>
              <a:gd name="T29" fmla="*/ 115 h 244"/>
              <a:gd name="T30" fmla="*/ 18 w 133"/>
              <a:gd name="T31" fmla="*/ 107 h 244"/>
              <a:gd name="T32" fmla="*/ 7 w 133"/>
              <a:gd name="T33" fmla="*/ 98 h 244"/>
              <a:gd name="T34" fmla="*/ 5 w 133"/>
              <a:gd name="T35" fmla="*/ 85 h 244"/>
              <a:gd name="T36" fmla="*/ 10 w 133"/>
              <a:gd name="T37" fmla="*/ 74 h 244"/>
              <a:gd name="T38" fmla="*/ 9 w 133"/>
              <a:gd name="T39" fmla="*/ 63 h 244"/>
              <a:gd name="T40" fmla="*/ 0 w 133"/>
              <a:gd name="T41" fmla="*/ 44 h 244"/>
              <a:gd name="T42" fmla="*/ 1 w 133"/>
              <a:gd name="T43" fmla="*/ 23 h 244"/>
              <a:gd name="T44" fmla="*/ 11 w 133"/>
              <a:gd name="T45" fmla="*/ 5 h 244"/>
              <a:gd name="T46" fmla="*/ 18 w 133"/>
              <a:gd name="T47" fmla="*/ 11 h 244"/>
              <a:gd name="T48" fmla="*/ 22 w 133"/>
              <a:gd name="T49" fmla="*/ 32 h 244"/>
              <a:gd name="T50" fmla="*/ 36 w 133"/>
              <a:gd name="T51" fmla="*/ 52 h 244"/>
              <a:gd name="T52" fmla="*/ 58 w 133"/>
              <a:gd name="T53" fmla="*/ 67 h 244"/>
              <a:gd name="T54" fmla="*/ 89 w 133"/>
              <a:gd name="T55" fmla="*/ 82 h 244"/>
              <a:gd name="T56" fmla="*/ 118 w 133"/>
              <a:gd name="T57" fmla="*/ 110 h 244"/>
              <a:gd name="T58" fmla="*/ 133 w 133"/>
              <a:gd name="T59" fmla="*/ 150 h 244"/>
              <a:gd name="T60" fmla="*/ 131 w 133"/>
              <a:gd name="T61" fmla="*/ 181 h 244"/>
              <a:gd name="T62" fmla="*/ 123 w 133"/>
              <a:gd name="T63" fmla="*/ 202 h 244"/>
              <a:gd name="T64" fmla="*/ 103 w 133"/>
              <a:gd name="T65" fmla="*/ 226 h 244"/>
              <a:gd name="T66" fmla="*/ 74 w 133"/>
              <a:gd name="T67" fmla="*/ 242 h 244"/>
              <a:gd name="T68" fmla="*/ 43 w 133"/>
              <a:gd name="T69" fmla="*/ 243 h 244"/>
              <a:gd name="T70" fmla="*/ 15 w 133"/>
              <a:gd name="T71" fmla="*/ 232 h 244"/>
              <a:gd name="T72" fmla="*/ 13 w 133"/>
              <a:gd name="T73" fmla="*/ 210 h 244"/>
              <a:gd name="T74" fmla="*/ 24 w 133"/>
              <a:gd name="T75" fmla="*/ 20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3" h="244">
                <a:moveTo>
                  <a:pt x="24" y="201"/>
                </a:moveTo>
                <a:lnTo>
                  <a:pt x="36" y="209"/>
                </a:lnTo>
                <a:lnTo>
                  <a:pt x="48" y="213"/>
                </a:lnTo>
                <a:lnTo>
                  <a:pt x="59" y="215"/>
                </a:lnTo>
                <a:lnTo>
                  <a:pt x="69" y="213"/>
                </a:lnTo>
                <a:lnTo>
                  <a:pt x="77" y="210"/>
                </a:lnTo>
                <a:lnTo>
                  <a:pt x="85" y="204"/>
                </a:lnTo>
                <a:lnTo>
                  <a:pt x="91" y="197"/>
                </a:lnTo>
                <a:lnTo>
                  <a:pt x="97" y="189"/>
                </a:lnTo>
                <a:lnTo>
                  <a:pt x="102" y="177"/>
                </a:lnTo>
                <a:lnTo>
                  <a:pt x="104" y="167"/>
                </a:lnTo>
                <a:lnTo>
                  <a:pt x="104" y="157"/>
                </a:lnTo>
                <a:lnTo>
                  <a:pt x="102" y="149"/>
                </a:lnTo>
                <a:lnTo>
                  <a:pt x="99" y="141"/>
                </a:lnTo>
                <a:lnTo>
                  <a:pt x="93" y="134"/>
                </a:lnTo>
                <a:lnTo>
                  <a:pt x="81" y="127"/>
                </a:lnTo>
                <a:lnTo>
                  <a:pt x="68" y="123"/>
                </a:lnTo>
                <a:lnTo>
                  <a:pt x="62" y="123"/>
                </a:lnTo>
                <a:lnTo>
                  <a:pt x="56" y="126"/>
                </a:lnTo>
                <a:lnTo>
                  <a:pt x="50" y="130"/>
                </a:lnTo>
                <a:lnTo>
                  <a:pt x="47" y="135"/>
                </a:lnTo>
                <a:lnTo>
                  <a:pt x="44" y="143"/>
                </a:lnTo>
                <a:lnTo>
                  <a:pt x="44" y="152"/>
                </a:lnTo>
                <a:lnTo>
                  <a:pt x="36" y="151"/>
                </a:lnTo>
                <a:lnTo>
                  <a:pt x="30" y="147"/>
                </a:lnTo>
                <a:lnTo>
                  <a:pt x="24" y="142"/>
                </a:lnTo>
                <a:lnTo>
                  <a:pt x="20" y="135"/>
                </a:lnTo>
                <a:lnTo>
                  <a:pt x="18" y="129"/>
                </a:lnTo>
                <a:lnTo>
                  <a:pt x="18" y="121"/>
                </a:lnTo>
                <a:lnTo>
                  <a:pt x="20" y="115"/>
                </a:lnTo>
                <a:lnTo>
                  <a:pt x="25" y="108"/>
                </a:lnTo>
                <a:lnTo>
                  <a:pt x="18" y="107"/>
                </a:lnTo>
                <a:lnTo>
                  <a:pt x="11" y="103"/>
                </a:lnTo>
                <a:lnTo>
                  <a:pt x="7" y="98"/>
                </a:lnTo>
                <a:lnTo>
                  <a:pt x="5" y="92"/>
                </a:lnTo>
                <a:lnTo>
                  <a:pt x="5" y="85"/>
                </a:lnTo>
                <a:lnTo>
                  <a:pt x="6" y="80"/>
                </a:lnTo>
                <a:lnTo>
                  <a:pt x="10" y="74"/>
                </a:lnTo>
                <a:lnTo>
                  <a:pt x="17" y="70"/>
                </a:lnTo>
                <a:lnTo>
                  <a:pt x="9" y="63"/>
                </a:lnTo>
                <a:lnTo>
                  <a:pt x="3" y="54"/>
                </a:lnTo>
                <a:lnTo>
                  <a:pt x="0" y="44"/>
                </a:lnTo>
                <a:lnTo>
                  <a:pt x="0" y="34"/>
                </a:lnTo>
                <a:lnTo>
                  <a:pt x="1" y="23"/>
                </a:lnTo>
                <a:lnTo>
                  <a:pt x="5" y="13"/>
                </a:lnTo>
                <a:lnTo>
                  <a:pt x="11" y="5"/>
                </a:lnTo>
                <a:lnTo>
                  <a:pt x="20" y="0"/>
                </a:lnTo>
                <a:lnTo>
                  <a:pt x="18" y="11"/>
                </a:lnTo>
                <a:lnTo>
                  <a:pt x="19" y="21"/>
                </a:lnTo>
                <a:lnTo>
                  <a:pt x="22" y="32"/>
                </a:lnTo>
                <a:lnTo>
                  <a:pt x="28" y="42"/>
                </a:lnTo>
                <a:lnTo>
                  <a:pt x="36" y="52"/>
                </a:lnTo>
                <a:lnTo>
                  <a:pt x="45" y="61"/>
                </a:lnTo>
                <a:lnTo>
                  <a:pt x="58" y="67"/>
                </a:lnTo>
                <a:lnTo>
                  <a:pt x="71" y="73"/>
                </a:lnTo>
                <a:lnTo>
                  <a:pt x="89" y="82"/>
                </a:lnTo>
                <a:lnTo>
                  <a:pt x="105" y="95"/>
                </a:lnTo>
                <a:lnTo>
                  <a:pt x="118" y="110"/>
                </a:lnTo>
                <a:lnTo>
                  <a:pt x="128" y="130"/>
                </a:lnTo>
                <a:lnTo>
                  <a:pt x="133" y="150"/>
                </a:lnTo>
                <a:lnTo>
                  <a:pt x="133" y="170"/>
                </a:lnTo>
                <a:lnTo>
                  <a:pt x="131" y="181"/>
                </a:lnTo>
                <a:lnTo>
                  <a:pt x="128" y="192"/>
                </a:lnTo>
                <a:lnTo>
                  <a:pt x="123" y="202"/>
                </a:lnTo>
                <a:lnTo>
                  <a:pt x="116" y="212"/>
                </a:lnTo>
                <a:lnTo>
                  <a:pt x="103" y="226"/>
                </a:lnTo>
                <a:lnTo>
                  <a:pt x="88" y="236"/>
                </a:lnTo>
                <a:lnTo>
                  <a:pt x="74" y="242"/>
                </a:lnTo>
                <a:lnTo>
                  <a:pt x="59" y="244"/>
                </a:lnTo>
                <a:lnTo>
                  <a:pt x="43" y="243"/>
                </a:lnTo>
                <a:lnTo>
                  <a:pt x="29" y="238"/>
                </a:lnTo>
                <a:lnTo>
                  <a:pt x="15" y="232"/>
                </a:lnTo>
                <a:lnTo>
                  <a:pt x="0" y="222"/>
                </a:lnTo>
                <a:lnTo>
                  <a:pt x="13" y="210"/>
                </a:lnTo>
                <a:lnTo>
                  <a:pt x="24" y="201"/>
                </a:lnTo>
                <a:lnTo>
                  <a:pt x="24" y="200"/>
                </a:lnTo>
                <a:lnTo>
                  <a:pt x="24" y="20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31" name="Freeform 23"/>
          <xdr:cNvSpPr>
            <a:spLocks/>
          </xdr:cNvSpPr>
        </xdr:nvSpPr>
        <xdr:spPr bwMode="auto">
          <a:xfrm>
            <a:off x="308" y="540"/>
            <a:ext cx="33" cy="13"/>
          </a:xfrm>
          <a:custGeom>
            <a:avLst/>
            <a:gdLst>
              <a:gd name="T0" fmla="*/ 33 w 229"/>
              <a:gd name="T1" fmla="*/ 104 h 143"/>
              <a:gd name="T2" fmla="*/ 28 w 229"/>
              <a:gd name="T3" fmla="*/ 81 h 143"/>
              <a:gd name="T4" fmla="*/ 32 w 229"/>
              <a:gd name="T5" fmla="*/ 62 h 143"/>
              <a:gd name="T6" fmla="*/ 44 w 229"/>
              <a:gd name="T7" fmla="*/ 47 h 143"/>
              <a:gd name="T8" fmla="*/ 63 w 229"/>
              <a:gd name="T9" fmla="*/ 36 h 143"/>
              <a:gd name="T10" fmla="*/ 81 w 229"/>
              <a:gd name="T11" fmla="*/ 33 h 143"/>
              <a:gd name="T12" fmla="*/ 96 w 229"/>
              <a:gd name="T13" fmla="*/ 38 h 143"/>
              <a:gd name="T14" fmla="*/ 110 w 229"/>
              <a:gd name="T15" fmla="*/ 56 h 143"/>
              <a:gd name="T16" fmla="*/ 112 w 229"/>
              <a:gd name="T17" fmla="*/ 77 h 143"/>
              <a:gd name="T18" fmla="*/ 107 w 229"/>
              <a:gd name="T19" fmla="*/ 89 h 143"/>
              <a:gd name="T20" fmla="*/ 94 w 229"/>
              <a:gd name="T21" fmla="*/ 95 h 143"/>
              <a:gd name="T22" fmla="*/ 87 w 229"/>
              <a:gd name="T23" fmla="*/ 104 h 143"/>
              <a:gd name="T24" fmla="*/ 95 w 229"/>
              <a:gd name="T25" fmla="*/ 118 h 143"/>
              <a:gd name="T26" fmla="*/ 108 w 229"/>
              <a:gd name="T27" fmla="*/ 125 h 143"/>
              <a:gd name="T28" fmla="*/ 120 w 229"/>
              <a:gd name="T29" fmla="*/ 121 h 143"/>
              <a:gd name="T30" fmla="*/ 128 w 229"/>
              <a:gd name="T31" fmla="*/ 124 h 143"/>
              <a:gd name="T32" fmla="*/ 136 w 229"/>
              <a:gd name="T33" fmla="*/ 135 h 143"/>
              <a:gd name="T34" fmla="*/ 149 w 229"/>
              <a:gd name="T35" fmla="*/ 138 h 143"/>
              <a:gd name="T36" fmla="*/ 160 w 229"/>
              <a:gd name="T37" fmla="*/ 132 h 143"/>
              <a:gd name="T38" fmla="*/ 170 w 229"/>
              <a:gd name="T39" fmla="*/ 133 h 143"/>
              <a:gd name="T40" fmla="*/ 188 w 229"/>
              <a:gd name="T41" fmla="*/ 142 h 143"/>
              <a:gd name="T42" fmla="*/ 208 w 229"/>
              <a:gd name="T43" fmla="*/ 142 h 143"/>
              <a:gd name="T44" fmla="*/ 224 w 229"/>
              <a:gd name="T45" fmla="*/ 131 h 143"/>
              <a:gd name="T46" fmla="*/ 218 w 229"/>
              <a:gd name="T47" fmla="*/ 125 h 143"/>
              <a:gd name="T48" fmla="*/ 199 w 229"/>
              <a:gd name="T49" fmla="*/ 120 h 143"/>
              <a:gd name="T50" fmla="*/ 180 w 229"/>
              <a:gd name="T51" fmla="*/ 105 h 143"/>
              <a:gd name="T52" fmla="*/ 165 w 229"/>
              <a:gd name="T53" fmla="*/ 82 h 143"/>
              <a:gd name="T54" fmla="*/ 152 w 229"/>
              <a:gd name="T55" fmla="*/ 48 h 143"/>
              <a:gd name="T56" fmla="*/ 124 w 229"/>
              <a:gd name="T57" fmla="*/ 16 h 143"/>
              <a:gd name="T58" fmla="*/ 87 w 229"/>
              <a:gd name="T59" fmla="*/ 0 h 143"/>
              <a:gd name="T60" fmla="*/ 59 w 229"/>
              <a:gd name="T61" fmla="*/ 2 h 143"/>
              <a:gd name="T62" fmla="*/ 39 w 229"/>
              <a:gd name="T63" fmla="*/ 11 h 143"/>
              <a:gd name="T64" fmla="*/ 17 w 229"/>
              <a:gd name="T65" fmla="*/ 33 h 143"/>
              <a:gd name="T66" fmla="*/ 2 w 229"/>
              <a:gd name="T67" fmla="*/ 64 h 143"/>
              <a:gd name="T68" fmla="*/ 1 w 229"/>
              <a:gd name="T69" fmla="*/ 96 h 143"/>
              <a:gd name="T70" fmla="*/ 11 w 229"/>
              <a:gd name="T71" fmla="*/ 128 h 143"/>
              <a:gd name="T72" fmla="*/ 33 w 229"/>
              <a:gd name="T73" fmla="*/ 130 h 143"/>
              <a:gd name="T74" fmla="*/ 40 w 229"/>
              <a:gd name="T75" fmla="*/ 117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3">
                <a:moveTo>
                  <a:pt x="41" y="117"/>
                </a:moveTo>
                <a:lnTo>
                  <a:pt x="33" y="104"/>
                </a:lnTo>
                <a:lnTo>
                  <a:pt x="29" y="92"/>
                </a:lnTo>
                <a:lnTo>
                  <a:pt x="28" y="81"/>
                </a:lnTo>
                <a:lnTo>
                  <a:pt x="29" y="71"/>
                </a:lnTo>
                <a:lnTo>
                  <a:pt x="32" y="62"/>
                </a:lnTo>
                <a:lnTo>
                  <a:pt x="37" y="54"/>
                </a:lnTo>
                <a:lnTo>
                  <a:pt x="44" y="47"/>
                </a:lnTo>
                <a:lnTo>
                  <a:pt x="52" y="41"/>
                </a:lnTo>
                <a:lnTo>
                  <a:pt x="63" y="36"/>
                </a:lnTo>
                <a:lnTo>
                  <a:pt x="73" y="33"/>
                </a:lnTo>
                <a:lnTo>
                  <a:pt x="81" y="33"/>
                </a:lnTo>
                <a:lnTo>
                  <a:pt x="89" y="35"/>
                </a:lnTo>
                <a:lnTo>
                  <a:pt x="96" y="38"/>
                </a:lnTo>
                <a:lnTo>
                  <a:pt x="102" y="43"/>
                </a:lnTo>
                <a:lnTo>
                  <a:pt x="110" y="56"/>
                </a:lnTo>
                <a:lnTo>
                  <a:pt x="113" y="70"/>
                </a:lnTo>
                <a:lnTo>
                  <a:pt x="112" y="77"/>
                </a:lnTo>
                <a:lnTo>
                  <a:pt x="110" y="83"/>
                </a:lnTo>
                <a:lnTo>
                  <a:pt x="107" y="89"/>
                </a:lnTo>
                <a:lnTo>
                  <a:pt x="102" y="92"/>
                </a:lnTo>
                <a:lnTo>
                  <a:pt x="94" y="95"/>
                </a:lnTo>
                <a:lnTo>
                  <a:pt x="86" y="95"/>
                </a:lnTo>
                <a:lnTo>
                  <a:pt x="87" y="104"/>
                </a:lnTo>
                <a:lnTo>
                  <a:pt x="90" y="112"/>
                </a:lnTo>
                <a:lnTo>
                  <a:pt x="95" y="118"/>
                </a:lnTo>
                <a:lnTo>
                  <a:pt x="101" y="123"/>
                </a:lnTo>
                <a:lnTo>
                  <a:pt x="108" y="125"/>
                </a:lnTo>
                <a:lnTo>
                  <a:pt x="114" y="124"/>
                </a:lnTo>
                <a:lnTo>
                  <a:pt x="120" y="121"/>
                </a:lnTo>
                <a:lnTo>
                  <a:pt x="126" y="116"/>
                </a:lnTo>
                <a:lnTo>
                  <a:pt x="128" y="124"/>
                </a:lnTo>
                <a:lnTo>
                  <a:pt x="131" y="130"/>
                </a:lnTo>
                <a:lnTo>
                  <a:pt x="136" y="135"/>
                </a:lnTo>
                <a:lnTo>
                  <a:pt x="143" y="138"/>
                </a:lnTo>
                <a:lnTo>
                  <a:pt x="149" y="138"/>
                </a:lnTo>
                <a:lnTo>
                  <a:pt x="155" y="136"/>
                </a:lnTo>
                <a:lnTo>
                  <a:pt x="160" y="132"/>
                </a:lnTo>
                <a:lnTo>
                  <a:pt x="164" y="126"/>
                </a:lnTo>
                <a:lnTo>
                  <a:pt x="170" y="133"/>
                </a:lnTo>
                <a:lnTo>
                  <a:pt x="178" y="140"/>
                </a:lnTo>
                <a:lnTo>
                  <a:pt x="188" y="142"/>
                </a:lnTo>
                <a:lnTo>
                  <a:pt x="198" y="143"/>
                </a:lnTo>
                <a:lnTo>
                  <a:pt x="208" y="142"/>
                </a:lnTo>
                <a:lnTo>
                  <a:pt x="216" y="138"/>
                </a:lnTo>
                <a:lnTo>
                  <a:pt x="224" y="131"/>
                </a:lnTo>
                <a:lnTo>
                  <a:pt x="229" y="123"/>
                </a:lnTo>
                <a:lnTo>
                  <a:pt x="218" y="125"/>
                </a:lnTo>
                <a:lnTo>
                  <a:pt x="208" y="124"/>
                </a:lnTo>
                <a:lnTo>
                  <a:pt x="199" y="120"/>
                </a:lnTo>
                <a:lnTo>
                  <a:pt x="189" y="114"/>
                </a:lnTo>
                <a:lnTo>
                  <a:pt x="180" y="105"/>
                </a:lnTo>
                <a:lnTo>
                  <a:pt x="172" y="94"/>
                </a:lnTo>
                <a:lnTo>
                  <a:pt x="165" y="82"/>
                </a:lnTo>
                <a:lnTo>
                  <a:pt x="160" y="68"/>
                </a:lnTo>
                <a:lnTo>
                  <a:pt x="152" y="48"/>
                </a:lnTo>
                <a:lnTo>
                  <a:pt x="140" y="31"/>
                </a:lnTo>
                <a:lnTo>
                  <a:pt x="124" y="16"/>
                </a:lnTo>
                <a:lnTo>
                  <a:pt x="107" y="5"/>
                </a:lnTo>
                <a:lnTo>
                  <a:pt x="87" y="0"/>
                </a:lnTo>
                <a:lnTo>
                  <a:pt x="68" y="0"/>
                </a:lnTo>
                <a:lnTo>
                  <a:pt x="59" y="2"/>
                </a:lnTo>
                <a:lnTo>
                  <a:pt x="48" y="5"/>
                </a:lnTo>
                <a:lnTo>
                  <a:pt x="39" y="11"/>
                </a:lnTo>
                <a:lnTo>
                  <a:pt x="30" y="18"/>
                </a:lnTo>
                <a:lnTo>
                  <a:pt x="17" y="33"/>
                </a:lnTo>
                <a:lnTo>
                  <a:pt x="7" y="49"/>
                </a:lnTo>
                <a:lnTo>
                  <a:pt x="2" y="64"/>
                </a:lnTo>
                <a:lnTo>
                  <a:pt x="0" y="81"/>
                </a:lnTo>
                <a:lnTo>
                  <a:pt x="1" y="96"/>
                </a:lnTo>
                <a:lnTo>
                  <a:pt x="5" y="113"/>
                </a:lnTo>
                <a:lnTo>
                  <a:pt x="11" y="128"/>
                </a:lnTo>
                <a:lnTo>
                  <a:pt x="21" y="143"/>
                </a:lnTo>
                <a:lnTo>
                  <a:pt x="33" y="130"/>
                </a:lnTo>
                <a:lnTo>
                  <a:pt x="41" y="117"/>
                </a:lnTo>
                <a:lnTo>
                  <a:pt x="40" y="117"/>
                </a:lnTo>
                <a:lnTo>
                  <a:pt x="41" y="117"/>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3241675</xdr:colOff>
      <xdr:row>0</xdr:row>
      <xdr:rowOff>0</xdr:rowOff>
    </xdr:from>
    <xdr:to>
      <xdr:col>12</xdr:col>
      <xdr:colOff>469900</xdr:colOff>
      <xdr:row>3</xdr:row>
      <xdr:rowOff>19050</xdr:rowOff>
    </xdr:to>
    <xdr:pic>
      <xdr:nvPicPr>
        <xdr:cNvPr id="157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0925" y="0"/>
          <a:ext cx="727075"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3325813</xdr:colOff>
      <xdr:row>0</xdr:row>
      <xdr:rowOff>0</xdr:rowOff>
    </xdr:from>
    <xdr:to>
      <xdr:col>9</xdr:col>
      <xdr:colOff>557213</xdr:colOff>
      <xdr:row>3</xdr:row>
      <xdr:rowOff>19050</xdr:rowOff>
    </xdr:to>
    <xdr:pic>
      <xdr:nvPicPr>
        <xdr:cNvPr id="976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3001" y="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0</xdr:row>
      <xdr:rowOff>28575</xdr:rowOff>
    </xdr:from>
    <xdr:to>
      <xdr:col>4</xdr:col>
      <xdr:colOff>0</xdr:colOff>
      <xdr:row>2</xdr:row>
      <xdr:rowOff>76200</xdr:rowOff>
    </xdr:to>
    <xdr:pic>
      <xdr:nvPicPr>
        <xdr:cNvPr id="14137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2</xdr:row>
      <xdr:rowOff>76200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1943100</xdr:colOff>
      <xdr:row>0</xdr:row>
      <xdr:rowOff>0</xdr:rowOff>
    </xdr:from>
    <xdr:to>
      <xdr:col>5</xdr:col>
      <xdr:colOff>2667000</xdr:colOff>
      <xdr:row>2</xdr:row>
      <xdr:rowOff>161925</xdr:rowOff>
    </xdr:to>
    <xdr:pic>
      <xdr:nvPicPr>
        <xdr:cNvPr id="5"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48550" y="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2</xdr:row>
      <xdr:rowOff>209550</xdr:rowOff>
    </xdr:to>
    <xdr:pic>
      <xdr:nvPicPr>
        <xdr:cNvPr id="12339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1233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209550</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3213588</xdr:colOff>
      <xdr:row>0</xdr:row>
      <xdr:rowOff>65942</xdr:rowOff>
    </xdr:from>
    <xdr:to>
      <xdr:col>12</xdr:col>
      <xdr:colOff>445477</xdr:colOff>
      <xdr:row>3</xdr:row>
      <xdr:rowOff>84992</xdr:rowOff>
    </xdr:to>
    <xdr:pic>
      <xdr:nvPicPr>
        <xdr:cNvPr id="11"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65942"/>
          <a:ext cx="726831" cy="72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1524000</xdr:colOff>
      <xdr:row>0</xdr:row>
      <xdr:rowOff>95250</xdr:rowOff>
    </xdr:from>
    <xdr:to>
      <xdr:col>14</xdr:col>
      <xdr:colOff>723900</xdr:colOff>
      <xdr:row>4</xdr:row>
      <xdr:rowOff>9525</xdr:rowOff>
    </xdr:to>
    <xdr:pic>
      <xdr:nvPicPr>
        <xdr:cNvPr id="125397"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66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3175</xdr:colOff>
      <xdr:row>0</xdr:row>
      <xdr:rowOff>28575</xdr:rowOff>
    </xdr:from>
    <xdr:to>
      <xdr:col>10</xdr:col>
      <xdr:colOff>6350</xdr:colOff>
      <xdr:row>3</xdr:row>
      <xdr:rowOff>95250</xdr:rowOff>
    </xdr:to>
    <xdr:pic>
      <xdr:nvPicPr>
        <xdr:cNvPr id="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8175" y="28575"/>
          <a:ext cx="3175" cy="64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6350</xdr:colOff>
      <xdr:row>3</xdr:row>
      <xdr:rowOff>47625</xdr:rowOff>
    </xdr:to>
    <xdr:pic>
      <xdr:nvPicPr>
        <xdr:cNvPr id="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3190875</xdr:colOff>
      <xdr:row>1</xdr:row>
      <xdr:rowOff>9525</xdr:rowOff>
    </xdr:from>
    <xdr:to>
      <xdr:col>13</xdr:col>
      <xdr:colOff>419100</xdr:colOff>
      <xdr:row>4</xdr:row>
      <xdr:rowOff>19050</xdr:rowOff>
    </xdr:to>
    <xdr:pic>
      <xdr:nvPicPr>
        <xdr:cNvPr id="11"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15925" y="2000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9</xdr:col>
      <xdr:colOff>581025</xdr:colOff>
      <xdr:row>2</xdr:row>
      <xdr:rowOff>171450</xdr:rowOff>
    </xdr:to>
    <xdr:pic>
      <xdr:nvPicPr>
        <xdr:cNvPr id="1325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123825</xdr:rowOff>
    </xdr:to>
    <xdr:pic>
      <xdr:nvPicPr>
        <xdr:cNvPr id="13254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3254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171450</xdr:rowOff>
    </xdr:to>
    <xdr:pic>
      <xdr:nvPicPr>
        <xdr:cNvPr id="1325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123825</xdr:rowOff>
    </xdr:to>
    <xdr:pic>
      <xdr:nvPicPr>
        <xdr:cNvPr id="1325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325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171450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123825</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171450</xdr:rowOff>
    </xdr:to>
    <xdr:pic>
      <xdr:nvPicPr>
        <xdr:cNvPr id="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581025</xdr:colOff>
      <xdr:row>2</xdr:row>
      <xdr:rowOff>123825</xdr:rowOff>
    </xdr:to>
    <xdr:pic>
      <xdr:nvPicPr>
        <xdr:cNvPr id="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3209925</xdr:colOff>
      <xdr:row>0</xdr:row>
      <xdr:rowOff>35983</xdr:rowOff>
    </xdr:from>
    <xdr:to>
      <xdr:col>12</xdr:col>
      <xdr:colOff>457201</xdr:colOff>
      <xdr:row>2</xdr:row>
      <xdr:rowOff>242358</xdr:rowOff>
    </xdr:to>
    <xdr:pic>
      <xdr:nvPicPr>
        <xdr:cNvPr id="1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1342" y="35983"/>
          <a:ext cx="72919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3219450</xdr:colOff>
      <xdr:row>0</xdr:row>
      <xdr:rowOff>85725</xdr:rowOff>
    </xdr:from>
    <xdr:to>
      <xdr:col>10</xdr:col>
      <xdr:colOff>447675</xdr:colOff>
      <xdr:row>3</xdr:row>
      <xdr:rowOff>104775</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0" y="857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897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38100</xdr:rowOff>
    </xdr:from>
    <xdr:to>
      <xdr:col>0</xdr:col>
      <xdr:colOff>5314950</xdr:colOff>
      <xdr:row>0</xdr:row>
      <xdr:rowOff>2790825</xdr:rowOff>
    </xdr:to>
    <xdr:pic>
      <xdr:nvPicPr>
        <xdr:cNvPr id="9897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38100"/>
          <a:ext cx="52578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2181225</xdr:colOff>
      <xdr:row>0</xdr:row>
      <xdr:rowOff>57150</xdr:rowOff>
    </xdr:from>
    <xdr:to>
      <xdr:col>11</xdr:col>
      <xdr:colOff>2904066</xdr:colOff>
      <xdr:row>3</xdr:row>
      <xdr:rowOff>76200</xdr:rowOff>
    </xdr:to>
    <xdr:pic>
      <xdr:nvPicPr>
        <xdr:cNvPr id="2916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807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3228975</xdr:colOff>
      <xdr:row>0</xdr:row>
      <xdr:rowOff>38100</xdr:rowOff>
    </xdr:from>
    <xdr:to>
      <xdr:col>9</xdr:col>
      <xdr:colOff>457200</xdr:colOff>
      <xdr:row>3</xdr:row>
      <xdr:rowOff>57150</xdr:rowOff>
    </xdr:to>
    <xdr:pic>
      <xdr:nvPicPr>
        <xdr:cNvPr id="2813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517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9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0</xdr:row>
      <xdr:rowOff>28575</xdr:rowOff>
    </xdr:from>
    <xdr:to>
      <xdr:col>4</xdr:col>
      <xdr:colOff>762000</xdr:colOff>
      <xdr:row>1</xdr:row>
      <xdr:rowOff>123825</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285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1457325</xdr:colOff>
          <xdr:row>1</xdr:row>
          <xdr:rowOff>57150</xdr:rowOff>
        </xdr:from>
        <xdr:to>
          <xdr:col>3</xdr:col>
          <xdr:colOff>2343150</xdr:colOff>
          <xdr:row>1</xdr:row>
          <xdr:rowOff>590550</xdr:rowOff>
        </xdr:to>
        <xdr:sp macro="" textlink="">
          <xdr:nvSpPr>
            <xdr:cNvPr id="44033" name="Object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5</xdr:col>
      <xdr:colOff>1504950</xdr:colOff>
      <xdr:row>0</xdr:row>
      <xdr:rowOff>76200</xdr:rowOff>
    </xdr:from>
    <xdr:to>
      <xdr:col>5</xdr:col>
      <xdr:colOff>2228850</xdr:colOff>
      <xdr:row>1</xdr:row>
      <xdr:rowOff>228600</xdr:rowOff>
    </xdr:to>
    <xdr:pic>
      <xdr:nvPicPr>
        <xdr:cNvPr id="3099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9</xdr:col>
      <xdr:colOff>715433</xdr:colOff>
      <xdr:row>3</xdr:row>
      <xdr:rowOff>104775</xdr:rowOff>
    </xdr:to>
    <xdr:pic>
      <xdr:nvPicPr>
        <xdr:cNvPr id="1283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76200</xdr:rowOff>
    </xdr:to>
    <xdr:pic>
      <xdr:nvPicPr>
        <xdr:cNvPr id="1283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715433</xdr:colOff>
      <xdr:row>3</xdr:row>
      <xdr:rowOff>57150</xdr:rowOff>
    </xdr:to>
    <xdr:pic>
      <xdr:nvPicPr>
        <xdr:cNvPr id="12839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28575</xdr:rowOff>
    </xdr:to>
    <xdr:pic>
      <xdr:nvPicPr>
        <xdr:cNvPr id="1283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2835275</xdr:colOff>
      <xdr:row>0</xdr:row>
      <xdr:rowOff>51858</xdr:rowOff>
    </xdr:from>
    <xdr:to>
      <xdr:col>12</xdr:col>
      <xdr:colOff>490008</xdr:colOff>
      <xdr:row>3</xdr:row>
      <xdr:rowOff>198966</xdr:rowOff>
    </xdr:to>
    <xdr:pic>
      <xdr:nvPicPr>
        <xdr:cNvPr id="12839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74108" y="51858"/>
          <a:ext cx="723900" cy="71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228600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228600</xdr:rowOff>
    </xdr:to>
    <xdr:pic>
      <xdr:nvPicPr>
        <xdr:cNvPr id="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2038350</xdr:colOff>
      <xdr:row>0</xdr:row>
      <xdr:rowOff>0</xdr:rowOff>
    </xdr:from>
    <xdr:to>
      <xdr:col>12</xdr:col>
      <xdr:colOff>2038350</xdr:colOff>
      <xdr:row>2</xdr:row>
      <xdr:rowOff>152400</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1533525</xdr:colOff>
      <xdr:row>0</xdr:row>
      <xdr:rowOff>47625</xdr:rowOff>
    </xdr:from>
    <xdr:to>
      <xdr:col>14</xdr:col>
      <xdr:colOff>723900</xdr:colOff>
      <xdr:row>3</xdr:row>
      <xdr:rowOff>57150</xdr:rowOff>
    </xdr:to>
    <xdr:pic>
      <xdr:nvPicPr>
        <xdr:cNvPr id="11"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491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2116</xdr:colOff>
      <xdr:row>3</xdr:row>
      <xdr:rowOff>19050</xdr:rowOff>
    </xdr:to>
    <xdr:pic>
      <xdr:nvPicPr>
        <xdr:cNvPr id="13448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2116</xdr:colOff>
      <xdr:row>2</xdr:row>
      <xdr:rowOff>228600</xdr:rowOff>
    </xdr:to>
    <xdr:pic>
      <xdr:nvPicPr>
        <xdr:cNvPr id="13449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200025</xdr:rowOff>
    </xdr:to>
    <xdr:pic>
      <xdr:nvPicPr>
        <xdr:cNvPr id="13449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67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2116</xdr:colOff>
      <xdr:row>3</xdr:row>
      <xdr:rowOff>19050</xdr:rowOff>
    </xdr:to>
    <xdr:pic>
      <xdr:nvPicPr>
        <xdr:cNvPr id="13449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2116</xdr:colOff>
      <xdr:row>2</xdr:row>
      <xdr:rowOff>228600</xdr:rowOff>
    </xdr:to>
    <xdr:pic>
      <xdr:nvPicPr>
        <xdr:cNvPr id="1344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200025</xdr:rowOff>
    </xdr:to>
    <xdr:pic>
      <xdr:nvPicPr>
        <xdr:cNvPr id="13449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8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2797175</xdr:colOff>
      <xdr:row>0</xdr:row>
      <xdr:rowOff>44450</xdr:rowOff>
    </xdr:from>
    <xdr:to>
      <xdr:col>12</xdr:col>
      <xdr:colOff>450850</xdr:colOff>
      <xdr:row>3</xdr:row>
      <xdr:rowOff>101600</xdr:rowOff>
    </xdr:to>
    <xdr:pic>
      <xdr:nvPicPr>
        <xdr:cNvPr id="134495"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26508" y="44450"/>
          <a:ext cx="722842" cy="713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2828925</xdr:colOff>
      <xdr:row>0</xdr:row>
      <xdr:rowOff>19050</xdr:rowOff>
    </xdr:from>
    <xdr:to>
      <xdr:col>10</xdr:col>
      <xdr:colOff>457200</xdr:colOff>
      <xdr:row>3</xdr:row>
      <xdr:rowOff>38100</xdr:rowOff>
    </xdr:to>
    <xdr:pic>
      <xdr:nvPicPr>
        <xdr:cNvPr id="146448"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8600" y="19050"/>
          <a:ext cx="695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418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47625</xdr:rowOff>
    </xdr:from>
    <xdr:to>
      <xdr:col>0</xdr:col>
      <xdr:colOff>5305425</xdr:colOff>
      <xdr:row>0</xdr:row>
      <xdr:rowOff>2867025</xdr:rowOff>
    </xdr:to>
    <xdr:pic>
      <xdr:nvPicPr>
        <xdr:cNvPr id="9418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47625"/>
          <a:ext cx="5219700"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2333625</xdr:colOff>
      <xdr:row>0</xdr:row>
      <xdr:rowOff>161925</xdr:rowOff>
    </xdr:from>
    <xdr:to>
      <xdr:col>12</xdr:col>
      <xdr:colOff>247650</xdr:colOff>
      <xdr:row>3</xdr:row>
      <xdr:rowOff>180975</xdr:rowOff>
    </xdr:to>
    <xdr:pic>
      <xdr:nvPicPr>
        <xdr:cNvPr id="1690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1619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2352675</xdr:colOff>
      <xdr:row>0</xdr:row>
      <xdr:rowOff>57150</xdr:rowOff>
    </xdr:from>
    <xdr:to>
      <xdr:col>8</xdr:col>
      <xdr:colOff>3076575</xdr:colOff>
      <xdr:row>3</xdr:row>
      <xdr:rowOff>76200</xdr:rowOff>
    </xdr:to>
    <xdr:pic>
      <xdr:nvPicPr>
        <xdr:cNvPr id="1792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80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0</xdr:colOff>
      <xdr:row>0</xdr:row>
      <xdr:rowOff>28575</xdr:rowOff>
    </xdr:from>
    <xdr:to>
      <xdr:col>4</xdr:col>
      <xdr:colOff>0</xdr:colOff>
      <xdr:row>1</xdr:row>
      <xdr:rowOff>66675</xdr:rowOff>
    </xdr:to>
    <xdr:pic>
      <xdr:nvPicPr>
        <xdr:cNvPr id="1020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1</xdr:row>
      <xdr:rowOff>66675</xdr:rowOff>
    </xdr:to>
    <xdr:pic>
      <xdr:nvPicPr>
        <xdr:cNvPr id="10209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1524000</xdr:colOff>
      <xdr:row>0</xdr:row>
      <xdr:rowOff>57150</xdr:rowOff>
    </xdr:from>
    <xdr:to>
      <xdr:col>5</xdr:col>
      <xdr:colOff>2247900</xdr:colOff>
      <xdr:row>1</xdr:row>
      <xdr:rowOff>209550</xdr:rowOff>
    </xdr:to>
    <xdr:pic>
      <xdr:nvPicPr>
        <xdr:cNvPr id="102099"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70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171450</xdr:rowOff>
    </xdr:to>
    <xdr:pic>
      <xdr:nvPicPr>
        <xdr:cNvPr id="13642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142875</xdr:rowOff>
    </xdr:to>
    <xdr:pic>
      <xdr:nvPicPr>
        <xdr:cNvPr id="13642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642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123825</xdr:rowOff>
    </xdr:to>
    <xdr:pic>
      <xdr:nvPicPr>
        <xdr:cNvPr id="13642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2813050</xdr:colOff>
      <xdr:row>0</xdr:row>
      <xdr:rowOff>58208</xdr:rowOff>
    </xdr:from>
    <xdr:to>
      <xdr:col>12</xdr:col>
      <xdr:colOff>467784</xdr:colOff>
      <xdr:row>3</xdr:row>
      <xdr:rowOff>77258</xdr:rowOff>
    </xdr:to>
    <xdr:pic>
      <xdr:nvPicPr>
        <xdr:cNvPr id="136429"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7133" y="58208"/>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3562350</xdr:colOff>
      <xdr:row>0</xdr:row>
      <xdr:rowOff>0</xdr:rowOff>
    </xdr:from>
    <xdr:to>
      <xdr:col>4</xdr:col>
      <xdr:colOff>352425</xdr:colOff>
      <xdr:row>2</xdr:row>
      <xdr:rowOff>228600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1371600</xdr:colOff>
      <xdr:row>1</xdr:row>
      <xdr:rowOff>0</xdr:rowOff>
    </xdr:from>
    <xdr:to>
      <xdr:col>10</xdr:col>
      <xdr:colOff>4763</xdr:colOff>
      <xdr:row>6</xdr:row>
      <xdr:rowOff>390525</xdr:rowOff>
    </xdr:to>
    <xdr:pic>
      <xdr:nvPicPr>
        <xdr:cNvPr id="11763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342900</xdr:rowOff>
    </xdr:to>
    <xdr:pic>
      <xdr:nvPicPr>
        <xdr:cNvPr id="11763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390525</xdr:rowOff>
    </xdr:to>
    <xdr:pic>
      <xdr:nvPicPr>
        <xdr:cNvPr id="11763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342900</xdr:rowOff>
    </xdr:to>
    <xdr:pic>
      <xdr:nvPicPr>
        <xdr:cNvPr id="11763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2352675</xdr:colOff>
      <xdr:row>0</xdr:row>
      <xdr:rowOff>78582</xdr:rowOff>
    </xdr:from>
    <xdr:to>
      <xdr:col>13</xdr:col>
      <xdr:colOff>433388</xdr:colOff>
      <xdr:row>3</xdr:row>
      <xdr:rowOff>97632</xdr:rowOff>
    </xdr:to>
    <xdr:pic>
      <xdr:nvPicPr>
        <xdr:cNvPr id="117634"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20738" y="78582"/>
          <a:ext cx="7239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4764</xdr:colOff>
      <xdr:row>2</xdr:row>
      <xdr:rowOff>238125</xdr:rowOff>
    </xdr:to>
    <xdr:pic>
      <xdr:nvPicPr>
        <xdr:cNvPr id="14757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190500</xdr:rowOff>
    </xdr:to>
    <xdr:pic>
      <xdr:nvPicPr>
        <xdr:cNvPr id="14757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161925</xdr:rowOff>
    </xdr:to>
    <xdr:pic>
      <xdr:nvPicPr>
        <xdr:cNvPr id="147579"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113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238125</xdr:rowOff>
    </xdr:to>
    <xdr:pic>
      <xdr:nvPicPr>
        <xdr:cNvPr id="1475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190500</xdr:rowOff>
    </xdr:to>
    <xdr:pic>
      <xdr:nvPicPr>
        <xdr:cNvPr id="147581"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161925</xdr:rowOff>
    </xdr:to>
    <xdr:pic>
      <xdr:nvPicPr>
        <xdr:cNvPr id="147582"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634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2812257</xdr:colOff>
      <xdr:row>0</xdr:row>
      <xdr:rowOff>40481</xdr:rowOff>
    </xdr:from>
    <xdr:to>
      <xdr:col>12</xdr:col>
      <xdr:colOff>461963</xdr:colOff>
      <xdr:row>3</xdr:row>
      <xdr:rowOff>59531</xdr:rowOff>
    </xdr:to>
    <xdr:pic>
      <xdr:nvPicPr>
        <xdr:cNvPr id="147583"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956507" y="40481"/>
          <a:ext cx="721519"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2933700</xdr:colOff>
      <xdr:row>0</xdr:row>
      <xdr:rowOff>38100</xdr:rowOff>
    </xdr:from>
    <xdr:to>
      <xdr:col>10</xdr:col>
      <xdr:colOff>123825</xdr:colOff>
      <xdr:row>3</xdr:row>
      <xdr:rowOff>57150</xdr:rowOff>
    </xdr:to>
    <xdr:pic>
      <xdr:nvPicPr>
        <xdr:cNvPr id="145417"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3810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2409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47625</xdr:rowOff>
    </xdr:from>
    <xdr:to>
      <xdr:col>0</xdr:col>
      <xdr:colOff>5372100</xdr:colOff>
      <xdr:row>0</xdr:row>
      <xdr:rowOff>2847975</xdr:rowOff>
    </xdr:to>
    <xdr:pic>
      <xdr:nvPicPr>
        <xdr:cNvPr id="12410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5305425"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400050</xdr:colOff>
      <xdr:row>0</xdr:row>
      <xdr:rowOff>76200</xdr:rowOff>
    </xdr:from>
    <xdr:to>
      <xdr:col>4</xdr:col>
      <xdr:colOff>1123950</xdr:colOff>
      <xdr:row>1</xdr:row>
      <xdr:rowOff>9525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9155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69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0</xdr:row>
      <xdr:rowOff>85725</xdr:rowOff>
    </xdr:from>
    <xdr:to>
      <xdr:col>4</xdr:col>
      <xdr:colOff>1019175</xdr:colOff>
      <xdr:row>1</xdr:row>
      <xdr:rowOff>180975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0" y="857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778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47625</xdr:rowOff>
    </xdr:from>
    <xdr:to>
      <xdr:col>4</xdr:col>
      <xdr:colOff>1152525</xdr:colOff>
      <xdr:row>0</xdr:row>
      <xdr:rowOff>771525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8</xdr:col>
      <xdr:colOff>0</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77800" y="9525"/>
          <a:ext cx="2886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0</xdr:row>
      <xdr:rowOff>0</xdr:rowOff>
    </xdr:from>
    <xdr:to>
      <xdr:col>7</xdr:col>
      <xdr:colOff>9525</xdr:colOff>
      <xdr:row>0</xdr:row>
      <xdr:rowOff>619125</xdr:rowOff>
    </xdr:to>
    <xdr:pic>
      <xdr:nvPicPr>
        <xdr:cNvPr id="10594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950" y="0"/>
          <a:ext cx="9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66675</xdr:rowOff>
    </xdr:from>
    <xdr:to>
      <xdr:col>0</xdr:col>
      <xdr:colOff>5362575</xdr:colOff>
      <xdr:row>0</xdr:row>
      <xdr:rowOff>2847975</xdr:rowOff>
    </xdr:to>
    <xdr:pic>
      <xdr:nvPicPr>
        <xdr:cNvPr id="10595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6675"/>
          <a:ext cx="529590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4341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2457450</xdr:colOff>
      <xdr:row>0</xdr:row>
      <xdr:rowOff>38100</xdr:rowOff>
    </xdr:from>
    <xdr:to>
      <xdr:col>10</xdr:col>
      <xdr:colOff>275034</xdr:colOff>
      <xdr:row>3</xdr:row>
      <xdr:rowOff>114300</xdr:rowOff>
    </xdr:to>
    <xdr:pic>
      <xdr:nvPicPr>
        <xdr:cNvPr id="14342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7252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0900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38100</xdr:rowOff>
    </xdr:from>
    <xdr:to>
      <xdr:col>0</xdr:col>
      <xdr:colOff>5334000</xdr:colOff>
      <xdr:row>0</xdr:row>
      <xdr:rowOff>2838450</xdr:rowOff>
    </xdr:to>
    <xdr:pic>
      <xdr:nvPicPr>
        <xdr:cNvPr id="1090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38100"/>
          <a:ext cx="523875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78"/>
  <sheetViews>
    <sheetView view="pageBreakPreview" zoomScale="80" zoomScaleNormal="100" zoomScaleSheetLayoutView="80" workbookViewId="0">
      <selection activeCell="B10" sqref="B10"/>
    </sheetView>
  </sheetViews>
  <sheetFormatPr defaultRowHeight="14.25" x14ac:dyDescent="0.2"/>
  <cols>
    <col min="1" max="4" width="30.77734375" style="13" customWidth="1"/>
    <col min="5" max="16384" width="8.88671875" style="13"/>
  </cols>
  <sheetData>
    <row r="1" spans="1:4" s="141" customFormat="1" ht="111.75" customHeight="1" x14ac:dyDescent="0.2">
      <c r="A1" s="470" t="s">
        <v>470</v>
      </c>
      <c r="B1" s="470"/>
      <c r="C1" s="471" t="s">
        <v>317</v>
      </c>
      <c r="D1" s="471"/>
    </row>
    <row r="2" spans="1:4" ht="122.25" customHeight="1" x14ac:dyDescent="0.2">
      <c r="A2" s="473"/>
      <c r="B2" s="473"/>
      <c r="C2" s="473"/>
      <c r="D2" s="473"/>
    </row>
    <row r="3" spans="1:4" ht="189" customHeight="1" x14ac:dyDescent="0.2">
      <c r="A3" s="474" t="s">
        <v>497</v>
      </c>
      <c r="B3" s="474"/>
      <c r="C3" s="474"/>
      <c r="D3" s="474"/>
    </row>
    <row r="4" spans="1:4" ht="67.5" customHeight="1" x14ac:dyDescent="0.2">
      <c r="A4" s="473"/>
      <c r="B4" s="473"/>
      <c r="C4" s="473"/>
      <c r="D4" s="473"/>
    </row>
    <row r="5" spans="1:4" ht="43.5" customHeight="1" x14ac:dyDescent="0.2">
      <c r="A5" s="472" t="s">
        <v>603</v>
      </c>
      <c r="B5" s="472"/>
      <c r="C5" s="472"/>
      <c r="D5" s="472"/>
    </row>
    <row r="10" spans="1:4" ht="29.25" customHeight="1" x14ac:dyDescent="0.2">
      <c r="A10" s="112"/>
    </row>
    <row r="12" spans="1:4" ht="18" x14ac:dyDescent="0.2">
      <c r="A12" s="109"/>
    </row>
    <row r="13" spans="1:4" ht="18" x14ac:dyDescent="0.2">
      <c r="A13" s="128"/>
    </row>
    <row r="15" spans="1:4" ht="18" x14ac:dyDescent="0.2">
      <c r="A15" s="112"/>
    </row>
    <row r="17" spans="1:1" ht="18" x14ac:dyDescent="0.2">
      <c r="A17" s="119"/>
    </row>
    <row r="18" spans="1:1" x14ac:dyDescent="0.2">
      <c r="A18" s="125"/>
    </row>
    <row r="19" spans="1:1" ht="18" x14ac:dyDescent="0.2">
      <c r="A19" s="112"/>
    </row>
    <row r="20" spans="1:1" x14ac:dyDescent="0.2">
      <c r="A20" s="125"/>
    </row>
    <row r="21" spans="1:1" ht="18" x14ac:dyDescent="0.2">
      <c r="A21" s="112"/>
    </row>
    <row r="22" spans="1:1" ht="18" x14ac:dyDescent="0.2">
      <c r="A22" s="122"/>
    </row>
    <row r="23" spans="1:1" ht="18" x14ac:dyDescent="0.2">
      <c r="A23" s="112"/>
    </row>
    <row r="24" spans="1:1" x14ac:dyDescent="0.2">
      <c r="A24" s="125"/>
    </row>
    <row r="25" spans="1:1" ht="18" x14ac:dyDescent="0.2">
      <c r="A25" s="112"/>
    </row>
    <row r="26" spans="1:1" ht="18" x14ac:dyDescent="0.2">
      <c r="A26" s="122"/>
    </row>
    <row r="27" spans="1:1" ht="18" x14ac:dyDescent="0.2">
      <c r="A27" s="112"/>
    </row>
    <row r="28" spans="1:1" ht="18" x14ac:dyDescent="0.2">
      <c r="A28" s="112"/>
    </row>
    <row r="29" spans="1:1" x14ac:dyDescent="0.2">
      <c r="A29" s="125"/>
    </row>
    <row r="30" spans="1:1" ht="18" x14ac:dyDescent="0.2">
      <c r="A30" s="112"/>
    </row>
    <row r="31" spans="1:1" ht="18" x14ac:dyDescent="0.2">
      <c r="A31" s="112"/>
    </row>
    <row r="33" spans="1:1" ht="18" x14ac:dyDescent="0.2">
      <c r="A33" s="112"/>
    </row>
    <row r="35" spans="1:1" ht="18" x14ac:dyDescent="0.2">
      <c r="A35" s="112"/>
    </row>
    <row r="36" spans="1:1" x14ac:dyDescent="0.2">
      <c r="A36" s="125">
        <v>36</v>
      </c>
    </row>
    <row r="37" spans="1:1" ht="18" x14ac:dyDescent="0.2">
      <c r="A37" s="112"/>
    </row>
    <row r="38" spans="1:1" ht="18" x14ac:dyDescent="0.2">
      <c r="A38" s="112"/>
    </row>
    <row r="39" spans="1:1" ht="18" x14ac:dyDescent="0.2">
      <c r="A39" s="112"/>
    </row>
    <row r="40" spans="1:1" ht="18" x14ac:dyDescent="0.2">
      <c r="A40" s="112"/>
    </row>
    <row r="42" spans="1:1" ht="18" x14ac:dyDescent="0.2">
      <c r="A42" s="112"/>
    </row>
    <row r="43" spans="1:1" ht="18" x14ac:dyDescent="0.2">
      <c r="A43" s="112"/>
    </row>
    <row r="45" spans="1:1" ht="18" x14ac:dyDescent="0.2">
      <c r="A45" s="112"/>
    </row>
    <row r="46" spans="1:1" ht="18" x14ac:dyDescent="0.2">
      <c r="A46" s="112"/>
    </row>
    <row r="48" spans="1:1" ht="18" x14ac:dyDescent="0.2">
      <c r="A48" s="112"/>
    </row>
    <row r="49" spans="1:1" ht="18" x14ac:dyDescent="0.2">
      <c r="A49" s="112"/>
    </row>
    <row r="50" spans="1:1" ht="18" x14ac:dyDescent="0.2">
      <c r="A50" s="112"/>
    </row>
    <row r="52" spans="1:1" ht="18" x14ac:dyDescent="0.2">
      <c r="A52" s="112"/>
    </row>
    <row r="54" spans="1:1" ht="18" x14ac:dyDescent="0.2">
      <c r="A54" s="112"/>
    </row>
    <row r="55" spans="1:1" ht="18" x14ac:dyDescent="0.2">
      <c r="A55" s="112"/>
    </row>
    <row r="56" spans="1:1" ht="18" x14ac:dyDescent="0.2">
      <c r="A56" s="112"/>
    </row>
    <row r="58" spans="1:1" ht="18" x14ac:dyDescent="0.2">
      <c r="A58" s="112"/>
    </row>
    <row r="59" spans="1:1" ht="18" x14ac:dyDescent="0.2">
      <c r="A59" s="112"/>
    </row>
    <row r="60" spans="1:1" ht="18" x14ac:dyDescent="0.2">
      <c r="A60" s="112"/>
    </row>
    <row r="61" spans="1:1" ht="18" x14ac:dyDescent="0.2">
      <c r="A61" s="112"/>
    </row>
    <row r="62" spans="1:1" ht="18" x14ac:dyDescent="0.2">
      <c r="A62" s="112"/>
    </row>
    <row r="64" spans="1:1" ht="18" x14ac:dyDescent="0.2">
      <c r="A64" s="112"/>
    </row>
    <row r="66" spans="1:1" ht="18" x14ac:dyDescent="0.2">
      <c r="A66" s="112"/>
    </row>
    <row r="68" spans="1:1" ht="18" x14ac:dyDescent="0.2">
      <c r="A68" s="112"/>
    </row>
    <row r="70" spans="1:1" ht="18" x14ac:dyDescent="0.2">
      <c r="A70" s="112"/>
    </row>
    <row r="71" spans="1:1" ht="18" x14ac:dyDescent="0.2">
      <c r="A71" s="112"/>
    </row>
    <row r="73" spans="1:1" ht="18" x14ac:dyDescent="0.2">
      <c r="A73" s="112"/>
    </row>
    <row r="76" spans="1:1" ht="18" x14ac:dyDescent="0.2">
      <c r="A76" s="112"/>
    </row>
    <row r="78" spans="1:1" ht="24" customHeight="1" x14ac:dyDescent="0.2"/>
  </sheetData>
  <mergeCells count="6">
    <mergeCell ref="A1:B1"/>
    <mergeCell ref="C1:D1"/>
    <mergeCell ref="A5:D5"/>
    <mergeCell ref="A4:D4"/>
    <mergeCell ref="A2:D2"/>
    <mergeCell ref="A3:D3"/>
  </mergeCells>
  <printOptions horizontalCentered="1"/>
  <pageMargins left="0" right="0" top="0.39370078740157483" bottom="0" header="0.31496062992125984" footer="0.31496062992125984"/>
  <pageSetup paperSize="9" scale="95" orientation="landscape" r:id="rId1"/>
  <rowBreaks count="1" manualBreakCount="1">
    <brk id="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tabSelected="1" view="pageBreakPreview" zoomScale="90" zoomScaleNormal="115" zoomScaleSheetLayoutView="90" workbookViewId="0">
      <selection activeCell="C14" sqref="C14"/>
    </sheetView>
  </sheetViews>
  <sheetFormatPr defaultRowHeight="15" x14ac:dyDescent="0.2"/>
  <cols>
    <col min="1" max="1" width="5.77734375" style="135" customWidth="1"/>
    <col min="2" max="2" width="44.77734375" style="3" customWidth="1"/>
    <col min="3" max="3" width="8.44140625" style="7" bestFit="1" customWidth="1"/>
    <col min="4" max="4" width="6.44140625" style="7" bestFit="1" customWidth="1"/>
    <col min="5" max="5" width="8.44140625" style="7" bestFit="1" customWidth="1"/>
    <col min="6" max="8" width="6.44140625" style="7" bestFit="1" customWidth="1"/>
    <col min="9" max="9" width="4.77734375" style="7" bestFit="1" customWidth="1"/>
    <col min="10" max="10" width="5.21875" style="7" bestFit="1" customWidth="1"/>
    <col min="11" max="11" width="4.44140625" style="7" bestFit="1" customWidth="1"/>
    <col min="12" max="12" width="40.77734375" style="1" customWidth="1"/>
    <col min="13" max="13" width="5.77734375" style="1" customWidth="1"/>
    <col min="14" max="14" width="8.88671875" style="172"/>
    <col min="15" max="16384" width="8.88671875" style="1"/>
  </cols>
  <sheetData>
    <row r="1" spans="1:14" s="11" customFormat="1" x14ac:dyDescent="0.2">
      <c r="A1" s="569"/>
      <c r="B1" s="569"/>
      <c r="C1" s="569"/>
      <c r="D1" s="569"/>
      <c r="E1" s="569"/>
      <c r="F1" s="569"/>
      <c r="G1" s="569"/>
      <c r="H1" s="569"/>
      <c r="I1" s="569"/>
      <c r="J1" s="569"/>
      <c r="K1" s="573"/>
      <c r="L1" s="573"/>
      <c r="M1" s="573"/>
      <c r="N1" s="170"/>
    </row>
    <row r="2" spans="1:14" customFormat="1" ht="20.25" x14ac:dyDescent="0.2">
      <c r="A2" s="577" t="s">
        <v>89</v>
      </c>
      <c r="B2" s="577"/>
      <c r="C2" s="577"/>
      <c r="D2" s="577"/>
      <c r="E2" s="577"/>
      <c r="F2" s="577"/>
      <c r="G2" s="577"/>
      <c r="H2" s="577"/>
      <c r="I2" s="577"/>
      <c r="J2" s="577"/>
      <c r="K2" s="577"/>
      <c r="L2" s="577"/>
      <c r="M2" s="577"/>
      <c r="N2" s="171"/>
    </row>
    <row r="3" spans="1:14" customFormat="1" ht="20.25" x14ac:dyDescent="0.2">
      <c r="A3" s="577" t="s">
        <v>273</v>
      </c>
      <c r="B3" s="577"/>
      <c r="C3" s="577"/>
      <c r="D3" s="577"/>
      <c r="E3" s="577"/>
      <c r="F3" s="577"/>
      <c r="G3" s="577"/>
      <c r="H3" s="577"/>
      <c r="I3" s="577"/>
      <c r="J3" s="577"/>
      <c r="K3" s="577"/>
      <c r="L3" s="577"/>
      <c r="M3" s="577"/>
      <c r="N3" s="171"/>
    </row>
    <row r="4" spans="1:14" customFormat="1" ht="15.75" x14ac:dyDescent="0.2">
      <c r="A4" s="581" t="s">
        <v>77</v>
      </c>
      <c r="B4" s="581"/>
      <c r="C4" s="581"/>
      <c r="D4" s="581"/>
      <c r="E4" s="581"/>
      <c r="F4" s="581"/>
      <c r="G4" s="581"/>
      <c r="H4" s="581"/>
      <c r="I4" s="581"/>
      <c r="J4" s="581"/>
      <c r="K4" s="581"/>
      <c r="L4" s="581"/>
      <c r="M4" s="581"/>
      <c r="N4" s="171"/>
    </row>
    <row r="5" spans="1:14" customFormat="1" ht="15.75" x14ac:dyDescent="0.2">
      <c r="A5" s="581" t="s">
        <v>274</v>
      </c>
      <c r="B5" s="581"/>
      <c r="C5" s="581"/>
      <c r="D5" s="581"/>
      <c r="E5" s="581"/>
      <c r="F5" s="581"/>
      <c r="G5" s="581"/>
      <c r="H5" s="581"/>
      <c r="I5" s="581"/>
      <c r="J5" s="581"/>
      <c r="K5" s="581"/>
      <c r="L5" s="581"/>
      <c r="M5" s="581"/>
      <c r="N5" s="171"/>
    </row>
    <row r="6" spans="1:14" ht="15.75" x14ac:dyDescent="0.2">
      <c r="A6" s="582" t="s">
        <v>619</v>
      </c>
      <c r="B6" s="582"/>
      <c r="C6" s="574">
        <v>2014</v>
      </c>
      <c r="D6" s="574"/>
      <c r="E6" s="574"/>
      <c r="F6" s="574"/>
      <c r="G6" s="574"/>
      <c r="H6" s="574"/>
      <c r="I6" s="574"/>
      <c r="J6" s="574"/>
      <c r="K6" s="574"/>
      <c r="L6" s="2"/>
      <c r="M6" s="42" t="s">
        <v>253</v>
      </c>
    </row>
    <row r="7" spans="1:14" x14ac:dyDescent="0.2">
      <c r="A7" s="557" t="s">
        <v>316</v>
      </c>
      <c r="B7" s="578" t="s">
        <v>3</v>
      </c>
      <c r="C7" s="575" t="s">
        <v>0</v>
      </c>
      <c r="D7" s="575"/>
      <c r="E7" s="575"/>
      <c r="F7" s="575" t="s">
        <v>1</v>
      </c>
      <c r="G7" s="575"/>
      <c r="H7" s="575"/>
      <c r="I7" s="575" t="s">
        <v>2</v>
      </c>
      <c r="J7" s="575"/>
      <c r="K7" s="575"/>
      <c r="L7" s="575" t="s">
        <v>7</v>
      </c>
      <c r="M7" s="575"/>
    </row>
    <row r="8" spans="1:14" x14ac:dyDescent="0.2">
      <c r="A8" s="558"/>
      <c r="B8" s="579"/>
      <c r="C8" s="576" t="s">
        <v>4</v>
      </c>
      <c r="D8" s="576"/>
      <c r="E8" s="576"/>
      <c r="F8" s="576" t="s">
        <v>5</v>
      </c>
      <c r="G8" s="576"/>
      <c r="H8" s="576"/>
      <c r="I8" s="576" t="s">
        <v>6</v>
      </c>
      <c r="J8" s="576"/>
      <c r="K8" s="576"/>
      <c r="L8" s="583"/>
      <c r="M8" s="583"/>
    </row>
    <row r="9" spans="1:14" x14ac:dyDescent="0.2">
      <c r="A9" s="558"/>
      <c r="B9" s="579"/>
      <c r="C9" s="84" t="s">
        <v>0</v>
      </c>
      <c r="D9" s="84" t="s">
        <v>8</v>
      </c>
      <c r="E9" s="84" t="s">
        <v>9</v>
      </c>
      <c r="F9" s="84" t="s">
        <v>0</v>
      </c>
      <c r="G9" s="84" t="s">
        <v>8</v>
      </c>
      <c r="H9" s="84" t="s">
        <v>9</v>
      </c>
      <c r="I9" s="84" t="s">
        <v>0</v>
      </c>
      <c r="J9" s="84" t="s">
        <v>8</v>
      </c>
      <c r="K9" s="84" t="s">
        <v>9</v>
      </c>
      <c r="L9" s="583"/>
      <c r="M9" s="583"/>
    </row>
    <row r="10" spans="1:14" x14ac:dyDescent="0.2">
      <c r="A10" s="559"/>
      <c r="B10" s="580"/>
      <c r="C10" s="97" t="s">
        <v>4</v>
      </c>
      <c r="D10" s="96" t="s">
        <v>10</v>
      </c>
      <c r="E10" s="96" t="s">
        <v>11</v>
      </c>
      <c r="F10" s="97" t="s">
        <v>4</v>
      </c>
      <c r="G10" s="96" t="s">
        <v>10</v>
      </c>
      <c r="H10" s="96" t="s">
        <v>11</v>
      </c>
      <c r="I10" s="97" t="s">
        <v>4</v>
      </c>
      <c r="J10" s="96" t="s">
        <v>10</v>
      </c>
      <c r="K10" s="96" t="s">
        <v>11</v>
      </c>
      <c r="L10" s="584"/>
      <c r="M10" s="584"/>
    </row>
    <row r="11" spans="1:14" s="267" customFormat="1" ht="16.5" thickBot="1" x14ac:dyDescent="0.25">
      <c r="A11" s="195" t="s">
        <v>377</v>
      </c>
      <c r="B11" s="377" t="s">
        <v>383</v>
      </c>
      <c r="C11" s="174">
        <f>E11+D11</f>
        <v>92</v>
      </c>
      <c r="D11" s="174">
        <f>J11+G11</f>
        <v>0</v>
      </c>
      <c r="E11" s="174">
        <f>K11+H11</f>
        <v>92</v>
      </c>
      <c r="F11" s="174">
        <f>H11+G11</f>
        <v>92</v>
      </c>
      <c r="G11" s="174">
        <v>0</v>
      </c>
      <c r="H11" s="174">
        <v>92</v>
      </c>
      <c r="I11" s="174">
        <f>K11+J11</f>
        <v>0</v>
      </c>
      <c r="J11" s="174">
        <v>0</v>
      </c>
      <c r="K11" s="174">
        <v>0</v>
      </c>
      <c r="L11" s="589" t="s">
        <v>417</v>
      </c>
      <c r="M11" s="590"/>
      <c r="N11" s="266"/>
    </row>
    <row r="12" spans="1:14" s="5" customFormat="1" ht="17.25" thickTop="1" thickBot="1" x14ac:dyDescent="0.25">
      <c r="A12" s="133" t="s">
        <v>381</v>
      </c>
      <c r="B12" s="378" t="s">
        <v>386</v>
      </c>
      <c r="C12" s="75">
        <f t="shared" ref="C12:C41" si="0">E12+D12</f>
        <v>92</v>
      </c>
      <c r="D12" s="75">
        <f t="shared" ref="D12:D41" si="1">J12+G12</f>
        <v>0</v>
      </c>
      <c r="E12" s="75">
        <f t="shared" ref="E12:E41" si="2">K12+H12</f>
        <v>92</v>
      </c>
      <c r="F12" s="75">
        <f t="shared" ref="F12:F41" si="3">H12+G12</f>
        <v>92</v>
      </c>
      <c r="G12" s="75">
        <v>0</v>
      </c>
      <c r="H12" s="75">
        <v>92</v>
      </c>
      <c r="I12" s="75">
        <f t="shared" ref="I12:I41" si="4">K12+J12</f>
        <v>0</v>
      </c>
      <c r="J12" s="75">
        <v>0</v>
      </c>
      <c r="K12" s="75">
        <v>0</v>
      </c>
      <c r="L12" s="591" t="s">
        <v>419</v>
      </c>
      <c r="M12" s="592"/>
      <c r="N12" s="266"/>
    </row>
    <row r="13" spans="1:14" s="50" customFormat="1" ht="16.5" thickTop="1" thickBot="1" x14ac:dyDescent="0.25">
      <c r="A13" s="264" t="s">
        <v>382</v>
      </c>
      <c r="B13" s="379" t="s">
        <v>518</v>
      </c>
      <c r="C13" s="173">
        <f>E13+D13</f>
        <v>92</v>
      </c>
      <c r="D13" s="173">
        <f t="shared" si="1"/>
        <v>0</v>
      </c>
      <c r="E13" s="173">
        <f>K13+H13</f>
        <v>92</v>
      </c>
      <c r="F13" s="173">
        <f t="shared" si="3"/>
        <v>92</v>
      </c>
      <c r="G13" s="173">
        <v>0</v>
      </c>
      <c r="H13" s="173">
        <v>92</v>
      </c>
      <c r="I13" s="173">
        <f t="shared" si="4"/>
        <v>0</v>
      </c>
      <c r="J13" s="173">
        <v>0</v>
      </c>
      <c r="K13" s="173">
        <v>0</v>
      </c>
      <c r="L13" s="587" t="s">
        <v>420</v>
      </c>
      <c r="M13" s="588"/>
      <c r="N13" s="172"/>
    </row>
    <row r="14" spans="1:14" s="267" customFormat="1" ht="17.25" thickTop="1" thickBot="1" x14ac:dyDescent="0.25">
      <c r="A14" s="194" t="s">
        <v>86</v>
      </c>
      <c r="B14" s="380" t="s">
        <v>387</v>
      </c>
      <c r="C14" s="75">
        <f t="shared" ref="C14:K14" si="5">C15+C19+C21+C23+C25+C27+C28+C30+C32+C34+C36+C38+C40</f>
        <v>6244</v>
      </c>
      <c r="D14" s="75">
        <f t="shared" si="5"/>
        <v>73</v>
      </c>
      <c r="E14" s="75">
        <f t="shared" si="5"/>
        <v>6171</v>
      </c>
      <c r="F14" s="75">
        <f t="shared" si="5"/>
        <v>6174</v>
      </c>
      <c r="G14" s="75">
        <f t="shared" si="5"/>
        <v>73</v>
      </c>
      <c r="H14" s="75">
        <f t="shared" si="5"/>
        <v>6101</v>
      </c>
      <c r="I14" s="75">
        <f t="shared" si="5"/>
        <v>70</v>
      </c>
      <c r="J14" s="75">
        <f t="shared" si="5"/>
        <v>0</v>
      </c>
      <c r="K14" s="75">
        <f t="shared" si="5"/>
        <v>70</v>
      </c>
      <c r="L14" s="591" t="s">
        <v>421</v>
      </c>
      <c r="M14" s="592"/>
      <c r="N14" s="266"/>
    </row>
    <row r="15" spans="1:14" s="267" customFormat="1" ht="17.25" thickTop="1" thickBot="1" x14ac:dyDescent="0.25">
      <c r="A15" s="192">
        <v>10</v>
      </c>
      <c r="B15" s="381" t="s">
        <v>388</v>
      </c>
      <c r="C15" s="174">
        <f t="shared" si="0"/>
        <v>556</v>
      </c>
      <c r="D15" s="174">
        <f t="shared" si="1"/>
        <v>46</v>
      </c>
      <c r="E15" s="174">
        <f t="shared" si="2"/>
        <v>510</v>
      </c>
      <c r="F15" s="174">
        <f t="shared" si="3"/>
        <v>556</v>
      </c>
      <c r="G15" s="174">
        <v>46</v>
      </c>
      <c r="H15" s="174">
        <v>510</v>
      </c>
      <c r="I15" s="174">
        <f t="shared" si="4"/>
        <v>0</v>
      </c>
      <c r="J15" s="174">
        <v>0</v>
      </c>
      <c r="K15" s="174">
        <v>0</v>
      </c>
      <c r="L15" s="593" t="s">
        <v>422</v>
      </c>
      <c r="M15" s="594"/>
      <c r="N15" s="266"/>
    </row>
    <row r="16" spans="1:14" ht="16.5" thickTop="1" thickBot="1" x14ac:dyDescent="0.25">
      <c r="A16" s="265">
        <v>1071</v>
      </c>
      <c r="B16" s="382" t="s">
        <v>392</v>
      </c>
      <c r="C16" s="76">
        <f t="shared" si="0"/>
        <v>461</v>
      </c>
      <c r="D16" s="76">
        <f t="shared" si="1"/>
        <v>44</v>
      </c>
      <c r="E16" s="76">
        <f t="shared" si="2"/>
        <v>417</v>
      </c>
      <c r="F16" s="76">
        <f t="shared" si="3"/>
        <v>461</v>
      </c>
      <c r="G16" s="76">
        <v>44</v>
      </c>
      <c r="H16" s="76">
        <v>417</v>
      </c>
      <c r="I16" s="76">
        <f t="shared" si="4"/>
        <v>0</v>
      </c>
      <c r="J16" s="76">
        <v>0</v>
      </c>
      <c r="K16" s="76">
        <v>0</v>
      </c>
      <c r="L16" s="585" t="s">
        <v>427</v>
      </c>
      <c r="M16" s="586"/>
    </row>
    <row r="17" spans="1:14" s="50" customFormat="1" ht="16.5" thickTop="1" thickBot="1" x14ac:dyDescent="0.25">
      <c r="A17" s="264">
        <v>1073</v>
      </c>
      <c r="B17" s="379" t="s">
        <v>521</v>
      </c>
      <c r="C17" s="173">
        <f t="shared" si="0"/>
        <v>45</v>
      </c>
      <c r="D17" s="173">
        <f t="shared" si="1"/>
        <v>0</v>
      </c>
      <c r="E17" s="173">
        <f t="shared" si="2"/>
        <v>45</v>
      </c>
      <c r="F17" s="173">
        <f t="shared" si="3"/>
        <v>45</v>
      </c>
      <c r="G17" s="173">
        <v>0</v>
      </c>
      <c r="H17" s="173">
        <v>45</v>
      </c>
      <c r="I17" s="173">
        <f t="shared" si="4"/>
        <v>0</v>
      </c>
      <c r="J17" s="173">
        <v>0</v>
      </c>
      <c r="K17" s="173">
        <v>0</v>
      </c>
      <c r="L17" s="587" t="s">
        <v>428</v>
      </c>
      <c r="M17" s="588"/>
      <c r="N17" s="172"/>
    </row>
    <row r="18" spans="1:14" ht="16.5" thickTop="1" thickBot="1" x14ac:dyDescent="0.25">
      <c r="A18" s="265">
        <v>1079</v>
      </c>
      <c r="B18" s="382" t="s">
        <v>523</v>
      </c>
      <c r="C18" s="76">
        <f t="shared" si="0"/>
        <v>50</v>
      </c>
      <c r="D18" s="76">
        <f t="shared" si="1"/>
        <v>2</v>
      </c>
      <c r="E18" s="76">
        <f t="shared" si="2"/>
        <v>48</v>
      </c>
      <c r="F18" s="76">
        <f t="shared" si="3"/>
        <v>50</v>
      </c>
      <c r="G18" s="76">
        <v>2</v>
      </c>
      <c r="H18" s="76">
        <v>48</v>
      </c>
      <c r="I18" s="76">
        <f t="shared" si="4"/>
        <v>0</v>
      </c>
      <c r="J18" s="76">
        <v>0</v>
      </c>
      <c r="K18" s="76">
        <v>0</v>
      </c>
      <c r="L18" s="585" t="s">
        <v>522</v>
      </c>
      <c r="M18" s="586"/>
    </row>
    <row r="19" spans="1:14" s="267" customFormat="1" ht="17.25" thickTop="1" thickBot="1" x14ac:dyDescent="0.25">
      <c r="A19" s="192">
        <v>13</v>
      </c>
      <c r="B19" s="381" t="s">
        <v>395</v>
      </c>
      <c r="C19" s="174">
        <f t="shared" si="0"/>
        <v>81</v>
      </c>
      <c r="D19" s="174">
        <f t="shared" si="1"/>
        <v>0</v>
      </c>
      <c r="E19" s="174">
        <f t="shared" si="2"/>
        <v>81</v>
      </c>
      <c r="F19" s="174">
        <f t="shared" si="3"/>
        <v>81</v>
      </c>
      <c r="G19" s="174">
        <v>0</v>
      </c>
      <c r="H19" s="174">
        <v>81</v>
      </c>
      <c r="I19" s="174">
        <f t="shared" si="4"/>
        <v>0</v>
      </c>
      <c r="J19" s="174">
        <v>0</v>
      </c>
      <c r="K19" s="174">
        <v>0</v>
      </c>
      <c r="L19" s="595" t="s">
        <v>432</v>
      </c>
      <c r="M19" s="596"/>
      <c r="N19" s="266"/>
    </row>
    <row r="20" spans="1:14" ht="16.5" thickTop="1" thickBot="1" x14ac:dyDescent="0.25">
      <c r="A20" s="265">
        <v>1392</v>
      </c>
      <c r="B20" s="382" t="s">
        <v>593</v>
      </c>
      <c r="C20" s="76">
        <f t="shared" si="0"/>
        <v>81</v>
      </c>
      <c r="D20" s="76">
        <f t="shared" si="1"/>
        <v>0</v>
      </c>
      <c r="E20" s="76">
        <f t="shared" si="2"/>
        <v>81</v>
      </c>
      <c r="F20" s="76">
        <f t="shared" si="3"/>
        <v>81</v>
      </c>
      <c r="G20" s="76">
        <v>0</v>
      </c>
      <c r="H20" s="76">
        <v>81</v>
      </c>
      <c r="I20" s="76">
        <f t="shared" si="4"/>
        <v>0</v>
      </c>
      <c r="J20" s="76">
        <v>0</v>
      </c>
      <c r="K20" s="76">
        <v>0</v>
      </c>
      <c r="L20" s="585" t="s">
        <v>433</v>
      </c>
      <c r="M20" s="586"/>
    </row>
    <row r="21" spans="1:14" s="267" customFormat="1" ht="17.25" thickTop="1" thickBot="1" x14ac:dyDescent="0.25">
      <c r="A21" s="192">
        <v>14</v>
      </c>
      <c r="B21" s="381" t="s">
        <v>396</v>
      </c>
      <c r="C21" s="174">
        <f t="shared" si="0"/>
        <v>3668</v>
      </c>
      <c r="D21" s="174">
        <f t="shared" si="1"/>
        <v>24</v>
      </c>
      <c r="E21" s="174">
        <f t="shared" si="2"/>
        <v>3644</v>
      </c>
      <c r="F21" s="174">
        <f t="shared" si="3"/>
        <v>3620</v>
      </c>
      <c r="G21" s="174">
        <v>24</v>
      </c>
      <c r="H21" s="174">
        <v>3596</v>
      </c>
      <c r="I21" s="174">
        <f t="shared" si="4"/>
        <v>48</v>
      </c>
      <c r="J21" s="174">
        <v>0</v>
      </c>
      <c r="K21" s="174">
        <v>48</v>
      </c>
      <c r="L21" s="595" t="s">
        <v>595</v>
      </c>
      <c r="M21" s="596"/>
      <c r="N21" s="266"/>
    </row>
    <row r="22" spans="1:14" ht="16.5" thickTop="1" thickBot="1" x14ac:dyDescent="0.25">
      <c r="A22" s="265">
        <v>1412</v>
      </c>
      <c r="B22" s="382" t="s">
        <v>590</v>
      </c>
      <c r="C22" s="76">
        <f t="shared" si="0"/>
        <v>3668</v>
      </c>
      <c r="D22" s="76">
        <f t="shared" si="1"/>
        <v>24</v>
      </c>
      <c r="E22" s="76">
        <f t="shared" si="2"/>
        <v>3644</v>
      </c>
      <c r="F22" s="76">
        <f t="shared" si="3"/>
        <v>3620</v>
      </c>
      <c r="G22" s="76">
        <v>24</v>
      </c>
      <c r="H22" s="76">
        <v>3596</v>
      </c>
      <c r="I22" s="76">
        <f t="shared" si="4"/>
        <v>48</v>
      </c>
      <c r="J22" s="76">
        <v>0</v>
      </c>
      <c r="K22" s="76">
        <v>48</v>
      </c>
      <c r="L22" s="585" t="s">
        <v>595</v>
      </c>
      <c r="M22" s="586"/>
    </row>
    <row r="23" spans="1:14" s="267" customFormat="1" ht="35.25" thickTop="1" thickBot="1" x14ac:dyDescent="0.25">
      <c r="A23" s="192">
        <v>16</v>
      </c>
      <c r="B23" s="381" t="s">
        <v>584</v>
      </c>
      <c r="C23" s="174">
        <f t="shared" si="0"/>
        <v>356</v>
      </c>
      <c r="D23" s="174">
        <f t="shared" si="1"/>
        <v>0</v>
      </c>
      <c r="E23" s="174">
        <f t="shared" si="2"/>
        <v>356</v>
      </c>
      <c r="F23" s="174">
        <f t="shared" si="3"/>
        <v>356</v>
      </c>
      <c r="G23" s="174">
        <v>0</v>
      </c>
      <c r="H23" s="174">
        <v>356</v>
      </c>
      <c r="I23" s="174">
        <f t="shared" si="4"/>
        <v>0</v>
      </c>
      <c r="J23" s="174">
        <v>0</v>
      </c>
      <c r="K23" s="174">
        <v>0</v>
      </c>
      <c r="L23" s="593" t="s">
        <v>585</v>
      </c>
      <c r="M23" s="594"/>
      <c r="N23" s="266"/>
    </row>
    <row r="24" spans="1:14" s="50" customFormat="1" ht="16.5" thickTop="1" thickBot="1" x14ac:dyDescent="0.25">
      <c r="A24" s="265">
        <v>1622</v>
      </c>
      <c r="B24" s="382" t="s">
        <v>583</v>
      </c>
      <c r="C24" s="76">
        <f t="shared" si="0"/>
        <v>356</v>
      </c>
      <c r="D24" s="76">
        <f t="shared" si="1"/>
        <v>0</v>
      </c>
      <c r="E24" s="76">
        <f t="shared" si="2"/>
        <v>356</v>
      </c>
      <c r="F24" s="76">
        <f t="shared" si="3"/>
        <v>356</v>
      </c>
      <c r="G24" s="76">
        <v>0</v>
      </c>
      <c r="H24" s="76">
        <v>356</v>
      </c>
      <c r="I24" s="76">
        <f t="shared" si="4"/>
        <v>0</v>
      </c>
      <c r="J24" s="76">
        <v>0</v>
      </c>
      <c r="K24" s="76">
        <v>0</v>
      </c>
      <c r="L24" s="585" t="s">
        <v>586</v>
      </c>
      <c r="M24" s="586"/>
      <c r="N24" s="172"/>
    </row>
    <row r="25" spans="1:14" s="5" customFormat="1" ht="17.25" thickTop="1" thickBot="1" x14ac:dyDescent="0.25">
      <c r="A25" s="213">
        <v>18</v>
      </c>
      <c r="B25" s="383" t="s">
        <v>580</v>
      </c>
      <c r="C25" s="174">
        <f t="shared" si="0"/>
        <v>69</v>
      </c>
      <c r="D25" s="174">
        <f t="shared" si="1"/>
        <v>0</v>
      </c>
      <c r="E25" s="174">
        <f t="shared" si="2"/>
        <v>69</v>
      </c>
      <c r="F25" s="174">
        <f t="shared" si="3"/>
        <v>69</v>
      </c>
      <c r="G25" s="174">
        <v>0</v>
      </c>
      <c r="H25" s="174">
        <v>69</v>
      </c>
      <c r="I25" s="174">
        <f t="shared" si="4"/>
        <v>0</v>
      </c>
      <c r="J25" s="174">
        <v>0</v>
      </c>
      <c r="K25" s="174">
        <v>0</v>
      </c>
      <c r="L25" s="595" t="s">
        <v>441</v>
      </c>
      <c r="M25" s="596"/>
      <c r="N25" s="266"/>
    </row>
    <row r="26" spans="1:14" s="50" customFormat="1" ht="24" thickTop="1" thickBot="1" x14ac:dyDescent="0.25">
      <c r="A26" s="265">
        <v>1811</v>
      </c>
      <c r="B26" s="382" t="s">
        <v>579</v>
      </c>
      <c r="C26" s="76">
        <f t="shared" si="0"/>
        <v>69</v>
      </c>
      <c r="D26" s="76">
        <f t="shared" si="1"/>
        <v>0</v>
      </c>
      <c r="E26" s="76">
        <f t="shared" si="2"/>
        <v>69</v>
      </c>
      <c r="F26" s="76">
        <f t="shared" si="3"/>
        <v>69</v>
      </c>
      <c r="G26" s="76">
        <v>0</v>
      </c>
      <c r="H26" s="76">
        <v>69</v>
      </c>
      <c r="I26" s="76">
        <f t="shared" si="4"/>
        <v>0</v>
      </c>
      <c r="J26" s="76">
        <v>0</v>
      </c>
      <c r="K26" s="76">
        <v>0</v>
      </c>
      <c r="L26" s="306" t="s">
        <v>442</v>
      </c>
      <c r="M26" s="307"/>
      <c r="N26" s="172"/>
    </row>
    <row r="27" spans="1:14" s="274" customFormat="1" ht="17.25" thickTop="1" thickBot="1" x14ac:dyDescent="0.25">
      <c r="A27" s="213">
        <v>20</v>
      </c>
      <c r="B27" s="383" t="s">
        <v>576</v>
      </c>
      <c r="C27" s="215">
        <f t="shared" si="0"/>
        <v>9</v>
      </c>
      <c r="D27" s="215">
        <f t="shared" si="1"/>
        <v>0</v>
      </c>
      <c r="E27" s="215">
        <f t="shared" si="2"/>
        <v>9</v>
      </c>
      <c r="F27" s="215">
        <f t="shared" si="3"/>
        <v>9</v>
      </c>
      <c r="G27" s="215">
        <v>0</v>
      </c>
      <c r="H27" s="215">
        <v>9</v>
      </c>
      <c r="I27" s="215">
        <f t="shared" si="4"/>
        <v>0</v>
      </c>
      <c r="J27" s="215">
        <v>0</v>
      </c>
      <c r="K27" s="215">
        <v>0</v>
      </c>
      <c r="L27" s="595" t="s">
        <v>445</v>
      </c>
      <c r="M27" s="596"/>
    </row>
    <row r="28" spans="1:14" s="5" customFormat="1" ht="17.25" thickTop="1" thickBot="1" x14ac:dyDescent="0.25">
      <c r="A28" s="133">
        <v>22</v>
      </c>
      <c r="B28" s="378" t="s">
        <v>573</v>
      </c>
      <c r="C28" s="75">
        <f t="shared" si="0"/>
        <v>9</v>
      </c>
      <c r="D28" s="75">
        <f t="shared" si="1"/>
        <v>0</v>
      </c>
      <c r="E28" s="75">
        <f t="shared" si="2"/>
        <v>9</v>
      </c>
      <c r="F28" s="75">
        <f t="shared" si="3"/>
        <v>9</v>
      </c>
      <c r="G28" s="75">
        <v>0</v>
      </c>
      <c r="H28" s="75">
        <v>9</v>
      </c>
      <c r="I28" s="75">
        <f t="shared" si="4"/>
        <v>0</v>
      </c>
      <c r="J28" s="75">
        <v>0</v>
      </c>
      <c r="K28" s="75">
        <v>0</v>
      </c>
      <c r="L28" s="591" t="s">
        <v>446</v>
      </c>
      <c r="M28" s="592"/>
      <c r="N28" s="266"/>
    </row>
    <row r="29" spans="1:14" s="202" customFormat="1" ht="24" thickTop="1" thickBot="1" x14ac:dyDescent="0.25">
      <c r="A29" s="314">
        <v>2211</v>
      </c>
      <c r="B29" s="384" t="s">
        <v>574</v>
      </c>
      <c r="C29" s="216">
        <f t="shared" si="0"/>
        <v>9</v>
      </c>
      <c r="D29" s="216">
        <f t="shared" si="1"/>
        <v>0</v>
      </c>
      <c r="E29" s="216">
        <f t="shared" si="2"/>
        <v>9</v>
      </c>
      <c r="F29" s="216">
        <f t="shared" si="3"/>
        <v>9</v>
      </c>
      <c r="G29" s="216">
        <v>0</v>
      </c>
      <c r="H29" s="216">
        <v>9</v>
      </c>
      <c r="I29" s="216">
        <f t="shared" si="4"/>
        <v>0</v>
      </c>
      <c r="J29" s="216">
        <v>0</v>
      </c>
      <c r="K29" s="216">
        <v>0</v>
      </c>
      <c r="L29" s="599" t="s">
        <v>570</v>
      </c>
      <c r="M29" s="600"/>
    </row>
    <row r="30" spans="1:14" s="5" customFormat="1" ht="17.25" thickTop="1" thickBot="1" x14ac:dyDescent="0.25">
      <c r="A30" s="133">
        <v>23</v>
      </c>
      <c r="B30" s="378" t="s">
        <v>575</v>
      </c>
      <c r="C30" s="75">
        <f t="shared" si="0"/>
        <v>8</v>
      </c>
      <c r="D30" s="75">
        <f t="shared" si="1"/>
        <v>0</v>
      </c>
      <c r="E30" s="75">
        <f t="shared" si="2"/>
        <v>8</v>
      </c>
      <c r="F30" s="75">
        <f t="shared" si="3"/>
        <v>8</v>
      </c>
      <c r="G30" s="75">
        <v>0</v>
      </c>
      <c r="H30" s="75">
        <v>8</v>
      </c>
      <c r="I30" s="75">
        <f t="shared" si="4"/>
        <v>0</v>
      </c>
      <c r="J30" s="75">
        <v>0</v>
      </c>
      <c r="K30" s="75">
        <v>0</v>
      </c>
      <c r="L30" s="591" t="s">
        <v>448</v>
      </c>
      <c r="M30" s="592"/>
      <c r="N30" s="266"/>
    </row>
    <row r="31" spans="1:14" s="202" customFormat="1" ht="16.5" thickTop="1" thickBot="1" x14ac:dyDescent="0.25">
      <c r="A31" s="315">
        <v>2310</v>
      </c>
      <c r="B31" s="385" t="s">
        <v>404</v>
      </c>
      <c r="C31" s="216">
        <f t="shared" si="0"/>
        <v>8</v>
      </c>
      <c r="D31" s="216">
        <f t="shared" si="1"/>
        <v>0</v>
      </c>
      <c r="E31" s="216">
        <f t="shared" si="2"/>
        <v>8</v>
      </c>
      <c r="F31" s="216">
        <f t="shared" si="3"/>
        <v>8</v>
      </c>
      <c r="G31" s="216">
        <v>0</v>
      </c>
      <c r="H31" s="216">
        <v>8</v>
      </c>
      <c r="I31" s="216">
        <f t="shared" si="4"/>
        <v>0</v>
      </c>
      <c r="J31" s="216">
        <v>0</v>
      </c>
      <c r="K31" s="216">
        <v>0</v>
      </c>
      <c r="L31" s="599" t="s">
        <v>449</v>
      </c>
      <c r="M31" s="600"/>
    </row>
    <row r="32" spans="1:14" s="5" customFormat="1" ht="24" thickTop="1" thickBot="1" x14ac:dyDescent="0.25">
      <c r="A32" s="133">
        <v>25</v>
      </c>
      <c r="B32" s="378" t="s">
        <v>566</v>
      </c>
      <c r="C32" s="75">
        <f t="shared" si="0"/>
        <v>918</v>
      </c>
      <c r="D32" s="75">
        <f t="shared" si="1"/>
        <v>0</v>
      </c>
      <c r="E32" s="75">
        <f t="shared" si="2"/>
        <v>918</v>
      </c>
      <c r="F32" s="75">
        <f t="shared" si="3"/>
        <v>909</v>
      </c>
      <c r="G32" s="75">
        <v>0</v>
      </c>
      <c r="H32" s="75">
        <v>909</v>
      </c>
      <c r="I32" s="75">
        <f t="shared" si="4"/>
        <v>9</v>
      </c>
      <c r="J32" s="75">
        <v>0</v>
      </c>
      <c r="K32" s="75">
        <v>9</v>
      </c>
      <c r="L32" s="591" t="s">
        <v>562</v>
      </c>
      <c r="M32" s="592"/>
      <c r="N32" s="266"/>
    </row>
    <row r="33" spans="1:14" s="202" customFormat="1" ht="16.5" thickTop="1" thickBot="1" x14ac:dyDescent="0.25">
      <c r="A33" s="315">
        <v>2511</v>
      </c>
      <c r="B33" s="385" t="s">
        <v>408</v>
      </c>
      <c r="C33" s="216">
        <f t="shared" si="0"/>
        <v>918</v>
      </c>
      <c r="D33" s="216">
        <f t="shared" si="1"/>
        <v>0</v>
      </c>
      <c r="E33" s="216">
        <f t="shared" si="2"/>
        <v>918</v>
      </c>
      <c r="F33" s="216">
        <f t="shared" si="3"/>
        <v>909</v>
      </c>
      <c r="G33" s="216">
        <v>0</v>
      </c>
      <c r="H33" s="216">
        <v>909</v>
      </c>
      <c r="I33" s="216">
        <f t="shared" si="4"/>
        <v>9</v>
      </c>
      <c r="J33" s="216">
        <v>0</v>
      </c>
      <c r="K33" s="216">
        <v>9</v>
      </c>
      <c r="L33" s="599" t="s">
        <v>454</v>
      </c>
      <c r="M33" s="600"/>
    </row>
    <row r="34" spans="1:14" s="5" customFormat="1" ht="17.25" thickTop="1" thickBot="1" x14ac:dyDescent="0.25">
      <c r="A34" s="133">
        <v>27</v>
      </c>
      <c r="B34" s="378" t="s">
        <v>409</v>
      </c>
      <c r="C34" s="75">
        <f t="shared" si="0"/>
        <v>3</v>
      </c>
      <c r="D34" s="75">
        <f t="shared" si="1"/>
        <v>0</v>
      </c>
      <c r="E34" s="75">
        <f t="shared" si="2"/>
        <v>3</v>
      </c>
      <c r="F34" s="75">
        <f t="shared" si="3"/>
        <v>3</v>
      </c>
      <c r="G34" s="75">
        <v>0</v>
      </c>
      <c r="H34" s="75">
        <v>3</v>
      </c>
      <c r="I34" s="75">
        <f t="shared" si="4"/>
        <v>0</v>
      </c>
      <c r="J34" s="75">
        <v>0</v>
      </c>
      <c r="K34" s="75">
        <v>0</v>
      </c>
      <c r="L34" s="591" t="s">
        <v>456</v>
      </c>
      <c r="M34" s="592"/>
      <c r="N34" s="266"/>
    </row>
    <row r="35" spans="1:14" s="202" customFormat="1" ht="16.5" thickTop="1" thickBot="1" x14ac:dyDescent="0.25">
      <c r="A35" s="315">
        <v>2790</v>
      </c>
      <c r="B35" s="385" t="s">
        <v>552</v>
      </c>
      <c r="C35" s="216">
        <f t="shared" si="0"/>
        <v>3</v>
      </c>
      <c r="D35" s="216">
        <f t="shared" si="1"/>
        <v>0</v>
      </c>
      <c r="E35" s="216">
        <f t="shared" si="2"/>
        <v>3</v>
      </c>
      <c r="F35" s="216">
        <f t="shared" si="3"/>
        <v>3</v>
      </c>
      <c r="G35" s="216">
        <v>0</v>
      </c>
      <c r="H35" s="216">
        <v>3</v>
      </c>
      <c r="I35" s="216">
        <f t="shared" si="4"/>
        <v>0</v>
      </c>
      <c r="J35" s="216">
        <v>0</v>
      </c>
      <c r="K35" s="216">
        <v>0</v>
      </c>
      <c r="L35" s="599" t="s">
        <v>458</v>
      </c>
      <c r="M35" s="600"/>
    </row>
    <row r="36" spans="1:14" s="5" customFormat="1" ht="17.25" thickTop="1" thickBot="1" x14ac:dyDescent="0.25">
      <c r="A36" s="133">
        <v>31</v>
      </c>
      <c r="B36" s="378" t="s">
        <v>412</v>
      </c>
      <c r="C36" s="75">
        <f t="shared" si="0"/>
        <v>543</v>
      </c>
      <c r="D36" s="75">
        <f t="shared" si="1"/>
        <v>0</v>
      </c>
      <c r="E36" s="75">
        <f t="shared" si="2"/>
        <v>543</v>
      </c>
      <c r="F36" s="75">
        <f t="shared" si="3"/>
        <v>531</v>
      </c>
      <c r="G36" s="75">
        <v>0</v>
      </c>
      <c r="H36" s="75">
        <v>531</v>
      </c>
      <c r="I36" s="75">
        <f t="shared" si="4"/>
        <v>12</v>
      </c>
      <c r="J36" s="75">
        <v>0</v>
      </c>
      <c r="K36" s="75">
        <v>12</v>
      </c>
      <c r="L36" s="591" t="s">
        <v>462</v>
      </c>
      <c r="M36" s="592"/>
      <c r="N36" s="266"/>
    </row>
    <row r="37" spans="1:14" s="202" customFormat="1" ht="16.5" thickTop="1" thickBot="1" x14ac:dyDescent="0.25">
      <c r="A37" s="315">
        <v>3100</v>
      </c>
      <c r="B37" s="385" t="s">
        <v>412</v>
      </c>
      <c r="C37" s="216">
        <f t="shared" si="0"/>
        <v>543</v>
      </c>
      <c r="D37" s="216">
        <f t="shared" si="1"/>
        <v>0</v>
      </c>
      <c r="E37" s="216">
        <f t="shared" si="2"/>
        <v>543</v>
      </c>
      <c r="F37" s="216">
        <f t="shared" si="3"/>
        <v>531</v>
      </c>
      <c r="G37" s="216">
        <v>0</v>
      </c>
      <c r="H37" s="216">
        <v>531</v>
      </c>
      <c r="I37" s="216">
        <f t="shared" si="4"/>
        <v>12</v>
      </c>
      <c r="J37" s="216">
        <v>0</v>
      </c>
      <c r="K37" s="216">
        <v>12</v>
      </c>
      <c r="L37" s="599" t="s">
        <v>463</v>
      </c>
      <c r="M37" s="600"/>
    </row>
    <row r="38" spans="1:14" s="5" customFormat="1" ht="17.25" thickTop="1" thickBot="1" x14ac:dyDescent="0.25">
      <c r="A38" s="133">
        <v>32</v>
      </c>
      <c r="B38" s="378" t="s">
        <v>413</v>
      </c>
      <c r="C38" s="75">
        <f t="shared" si="0"/>
        <v>10</v>
      </c>
      <c r="D38" s="75">
        <f t="shared" si="1"/>
        <v>0</v>
      </c>
      <c r="E38" s="75">
        <f t="shared" si="2"/>
        <v>10</v>
      </c>
      <c r="F38" s="75">
        <f t="shared" si="3"/>
        <v>9</v>
      </c>
      <c r="G38" s="75">
        <v>0</v>
      </c>
      <c r="H38" s="75">
        <v>9</v>
      </c>
      <c r="I38" s="75">
        <f t="shared" si="4"/>
        <v>1</v>
      </c>
      <c r="J38" s="75">
        <v>0</v>
      </c>
      <c r="K38" s="75">
        <v>1</v>
      </c>
      <c r="L38" s="591" t="s">
        <v>464</v>
      </c>
      <c r="M38" s="592"/>
      <c r="N38" s="266"/>
    </row>
    <row r="39" spans="1:14" s="202" customFormat="1" ht="16.5" thickTop="1" thickBot="1" x14ac:dyDescent="0.25">
      <c r="A39" s="315">
        <v>3290</v>
      </c>
      <c r="B39" s="385" t="s">
        <v>414</v>
      </c>
      <c r="C39" s="216">
        <f t="shared" si="0"/>
        <v>10</v>
      </c>
      <c r="D39" s="216">
        <f t="shared" si="1"/>
        <v>0</v>
      </c>
      <c r="E39" s="216">
        <f t="shared" si="2"/>
        <v>10</v>
      </c>
      <c r="F39" s="216">
        <f t="shared" si="3"/>
        <v>9</v>
      </c>
      <c r="G39" s="216">
        <v>0</v>
      </c>
      <c r="H39" s="216">
        <v>9</v>
      </c>
      <c r="I39" s="216">
        <f t="shared" si="4"/>
        <v>1</v>
      </c>
      <c r="J39" s="216">
        <v>0</v>
      </c>
      <c r="K39" s="216">
        <v>1</v>
      </c>
      <c r="L39" s="599" t="s">
        <v>465</v>
      </c>
      <c r="M39" s="600"/>
    </row>
    <row r="40" spans="1:14" s="5" customFormat="1" ht="17.25" thickTop="1" thickBot="1" x14ac:dyDescent="0.25">
      <c r="A40" s="133">
        <v>33</v>
      </c>
      <c r="B40" s="378" t="s">
        <v>537</v>
      </c>
      <c r="C40" s="75">
        <f t="shared" si="0"/>
        <v>14</v>
      </c>
      <c r="D40" s="75">
        <f t="shared" si="1"/>
        <v>3</v>
      </c>
      <c r="E40" s="75">
        <f t="shared" si="2"/>
        <v>11</v>
      </c>
      <c r="F40" s="75">
        <f t="shared" si="3"/>
        <v>14</v>
      </c>
      <c r="G40" s="75">
        <v>3</v>
      </c>
      <c r="H40" s="75">
        <v>11</v>
      </c>
      <c r="I40" s="75">
        <f t="shared" si="4"/>
        <v>0</v>
      </c>
      <c r="J40" s="75">
        <v>0</v>
      </c>
      <c r="K40" s="75">
        <v>0</v>
      </c>
      <c r="L40" s="591" t="s">
        <v>466</v>
      </c>
      <c r="M40" s="592"/>
      <c r="N40" s="266"/>
    </row>
    <row r="41" spans="1:14" s="202" customFormat="1" ht="15.75" thickTop="1" x14ac:dyDescent="0.2">
      <c r="A41" s="316">
        <v>3315</v>
      </c>
      <c r="B41" s="319" t="s">
        <v>535</v>
      </c>
      <c r="C41" s="216">
        <f t="shared" si="0"/>
        <v>14</v>
      </c>
      <c r="D41" s="216">
        <f t="shared" si="1"/>
        <v>3</v>
      </c>
      <c r="E41" s="216">
        <f t="shared" si="2"/>
        <v>11</v>
      </c>
      <c r="F41" s="216">
        <f t="shared" si="3"/>
        <v>14</v>
      </c>
      <c r="G41" s="216">
        <v>3</v>
      </c>
      <c r="H41" s="216">
        <v>11</v>
      </c>
      <c r="I41" s="216">
        <f t="shared" si="4"/>
        <v>0</v>
      </c>
      <c r="J41" s="216">
        <v>0</v>
      </c>
      <c r="K41" s="216">
        <v>0</v>
      </c>
      <c r="L41" s="601" t="s">
        <v>536</v>
      </c>
      <c r="M41" s="602"/>
    </row>
    <row r="42" spans="1:14" s="5" customFormat="1" ht="28.5" customHeight="1" x14ac:dyDescent="0.2">
      <c r="A42" s="531" t="s">
        <v>4</v>
      </c>
      <c r="B42" s="532"/>
      <c r="C42" s="386">
        <f t="shared" ref="C42:J42" si="6">C11+C14</f>
        <v>6336</v>
      </c>
      <c r="D42" s="386">
        <f t="shared" si="6"/>
        <v>73</v>
      </c>
      <c r="E42" s="386">
        <f t="shared" si="6"/>
        <v>6263</v>
      </c>
      <c r="F42" s="386">
        <f t="shared" si="6"/>
        <v>6266</v>
      </c>
      <c r="G42" s="386">
        <f t="shared" si="6"/>
        <v>73</v>
      </c>
      <c r="H42" s="386">
        <f t="shared" si="6"/>
        <v>6193</v>
      </c>
      <c r="I42" s="386">
        <f t="shared" si="6"/>
        <v>70</v>
      </c>
      <c r="J42" s="386">
        <f t="shared" si="6"/>
        <v>0</v>
      </c>
      <c r="K42" s="386">
        <f>K11+K14</f>
        <v>70</v>
      </c>
      <c r="L42" s="597" t="s">
        <v>0</v>
      </c>
      <c r="M42" s="598"/>
      <c r="N42" s="266"/>
    </row>
  </sheetData>
  <mergeCells count="48">
    <mergeCell ref="L28:M28"/>
    <mergeCell ref="L29:M29"/>
    <mergeCell ref="L31:M31"/>
    <mergeCell ref="L33:M33"/>
    <mergeCell ref="L35:M35"/>
    <mergeCell ref="A42:B42"/>
    <mergeCell ref="L42:M42"/>
    <mergeCell ref="L30:M30"/>
    <mergeCell ref="L32:M32"/>
    <mergeCell ref="L34:M34"/>
    <mergeCell ref="L36:M36"/>
    <mergeCell ref="L38:M38"/>
    <mergeCell ref="L40:M40"/>
    <mergeCell ref="L37:M37"/>
    <mergeCell ref="L39:M39"/>
    <mergeCell ref="L41:M41"/>
    <mergeCell ref="L27:M27"/>
    <mergeCell ref="L18:M18"/>
    <mergeCell ref="L19:M19"/>
    <mergeCell ref="L23:M23"/>
    <mergeCell ref="L22:M22"/>
    <mergeCell ref="L21:M21"/>
    <mergeCell ref="L20:M20"/>
    <mergeCell ref="L25:M25"/>
    <mergeCell ref="L24:M24"/>
    <mergeCell ref="L16:M16"/>
    <mergeCell ref="L17:M17"/>
    <mergeCell ref="L11:M11"/>
    <mergeCell ref="L12:M12"/>
    <mergeCell ref="L13:M13"/>
    <mergeCell ref="L14:M14"/>
    <mergeCell ref="L15:M15"/>
    <mergeCell ref="A1:M1"/>
    <mergeCell ref="C6:K6"/>
    <mergeCell ref="C7:E7"/>
    <mergeCell ref="F8:H8"/>
    <mergeCell ref="I8:K8"/>
    <mergeCell ref="A2:M2"/>
    <mergeCell ref="A3:M3"/>
    <mergeCell ref="I7:K7"/>
    <mergeCell ref="B7:B10"/>
    <mergeCell ref="C8:E8"/>
    <mergeCell ref="A4:M4"/>
    <mergeCell ref="A5:M5"/>
    <mergeCell ref="A6:B6"/>
    <mergeCell ref="F7:H7"/>
    <mergeCell ref="L7:M10"/>
    <mergeCell ref="A7:A10"/>
  </mergeCells>
  <phoneticPr fontId="0" type="noConversion"/>
  <printOptions horizontalCentered="1" verticalCentered="1"/>
  <pageMargins left="0" right="0" top="0.19685039370078741" bottom="0" header="0.51181102362204722" footer="0.51181102362204722"/>
  <pageSetup paperSize="9" scale="7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2"/>
  <sheetViews>
    <sheetView view="pageBreakPreview" zoomScale="90" zoomScaleNormal="100" zoomScaleSheetLayoutView="90" workbookViewId="0">
      <selection activeCell="I33" sqref="I33:J33"/>
    </sheetView>
  </sheetViews>
  <sheetFormatPr defaultRowHeight="15" x14ac:dyDescent="0.2"/>
  <cols>
    <col min="1" max="1" width="5.77734375" style="59" customWidth="1"/>
    <col min="2" max="2" width="46.77734375" style="3" customWidth="1"/>
    <col min="3" max="8" width="6.77734375" style="1" customWidth="1"/>
    <col min="9" max="9" width="40.77734375" style="1" customWidth="1"/>
    <col min="10" max="10" width="6.77734375" style="1" customWidth="1"/>
    <col min="11" max="16384" width="8.88671875" style="1"/>
  </cols>
  <sheetData>
    <row r="1" spans="1:10" s="11" customFormat="1" x14ac:dyDescent="0.2">
      <c r="A1" s="569"/>
      <c r="B1" s="569"/>
      <c r="C1" s="569"/>
      <c r="D1" s="569"/>
      <c r="E1" s="569"/>
      <c r="F1" s="569"/>
      <c r="G1" s="569"/>
      <c r="H1" s="569"/>
      <c r="I1" s="569"/>
      <c r="J1" s="569"/>
    </row>
    <row r="2" spans="1:10" ht="20.25" x14ac:dyDescent="0.2">
      <c r="A2" s="577" t="s">
        <v>16</v>
      </c>
      <c r="B2" s="577"/>
      <c r="C2" s="577"/>
      <c r="D2" s="577"/>
      <c r="E2" s="577"/>
      <c r="F2" s="577"/>
      <c r="G2" s="577"/>
      <c r="H2" s="577"/>
      <c r="I2" s="577"/>
      <c r="J2" s="577"/>
    </row>
    <row r="3" spans="1:10" ht="20.25" x14ac:dyDescent="0.2">
      <c r="A3" s="577" t="s">
        <v>273</v>
      </c>
      <c r="B3" s="577"/>
      <c r="C3" s="577"/>
      <c r="D3" s="577"/>
      <c r="E3" s="577"/>
      <c r="F3" s="577"/>
      <c r="G3" s="577"/>
      <c r="H3" s="577"/>
      <c r="I3" s="577"/>
      <c r="J3" s="577"/>
    </row>
    <row r="4" spans="1:10" ht="15.75" x14ac:dyDescent="0.2">
      <c r="A4" s="581" t="s">
        <v>92</v>
      </c>
      <c r="B4" s="581"/>
      <c r="C4" s="581"/>
      <c r="D4" s="581"/>
      <c r="E4" s="581"/>
      <c r="F4" s="581"/>
      <c r="G4" s="581"/>
      <c r="H4" s="581"/>
      <c r="I4" s="581"/>
      <c r="J4" s="581"/>
    </row>
    <row r="5" spans="1:10" ht="15.75" x14ac:dyDescent="0.2">
      <c r="A5" s="581" t="s">
        <v>274</v>
      </c>
      <c r="B5" s="581"/>
      <c r="C5" s="581"/>
      <c r="D5" s="581"/>
      <c r="E5" s="581"/>
      <c r="F5" s="581"/>
      <c r="G5" s="581"/>
      <c r="H5" s="581"/>
      <c r="I5" s="581"/>
      <c r="J5" s="581"/>
    </row>
    <row r="6" spans="1:10" ht="15.75" x14ac:dyDescent="0.2">
      <c r="A6" s="607" t="s">
        <v>639</v>
      </c>
      <c r="B6" s="607"/>
      <c r="C6" s="574">
        <v>2014</v>
      </c>
      <c r="D6" s="574"/>
      <c r="E6" s="574"/>
      <c r="F6" s="574"/>
      <c r="G6" s="574"/>
      <c r="H6" s="574"/>
      <c r="I6" s="606" t="s">
        <v>638</v>
      </c>
      <c r="J6" s="606"/>
    </row>
    <row r="7" spans="1:10" x14ac:dyDescent="0.2">
      <c r="A7" s="557" t="s">
        <v>285</v>
      </c>
      <c r="B7" s="603" t="s">
        <v>3</v>
      </c>
      <c r="C7" s="575" t="s">
        <v>13</v>
      </c>
      <c r="D7" s="575"/>
      <c r="E7" s="575"/>
      <c r="F7" s="575" t="s">
        <v>12</v>
      </c>
      <c r="G7" s="575"/>
      <c r="H7" s="575"/>
      <c r="I7" s="575" t="s">
        <v>7</v>
      </c>
      <c r="J7" s="575"/>
    </row>
    <row r="8" spans="1:10" x14ac:dyDescent="0.2">
      <c r="A8" s="558"/>
      <c r="B8" s="604"/>
      <c r="C8" s="576" t="s">
        <v>15</v>
      </c>
      <c r="D8" s="576"/>
      <c r="E8" s="576"/>
      <c r="F8" s="576" t="s">
        <v>14</v>
      </c>
      <c r="G8" s="576"/>
      <c r="H8" s="576"/>
      <c r="I8" s="583"/>
      <c r="J8" s="583"/>
    </row>
    <row r="9" spans="1:10" x14ac:dyDescent="0.2">
      <c r="A9" s="558"/>
      <c r="B9" s="604"/>
      <c r="C9" s="84" t="s">
        <v>0</v>
      </c>
      <c r="D9" s="84" t="s">
        <v>1</v>
      </c>
      <c r="E9" s="84" t="s">
        <v>2</v>
      </c>
      <c r="F9" s="84" t="s">
        <v>0</v>
      </c>
      <c r="G9" s="84" t="s">
        <v>1</v>
      </c>
      <c r="H9" s="84" t="s">
        <v>2</v>
      </c>
      <c r="I9" s="583"/>
      <c r="J9" s="583"/>
    </row>
    <row r="10" spans="1:10" x14ac:dyDescent="0.2">
      <c r="A10" s="559"/>
      <c r="B10" s="605"/>
      <c r="C10" s="97" t="s">
        <v>4</v>
      </c>
      <c r="D10" s="96" t="s">
        <v>5</v>
      </c>
      <c r="E10" s="96" t="s">
        <v>6</v>
      </c>
      <c r="F10" s="97" t="s">
        <v>4</v>
      </c>
      <c r="G10" s="96" t="s">
        <v>5</v>
      </c>
      <c r="H10" s="96" t="s">
        <v>6</v>
      </c>
      <c r="I10" s="584"/>
      <c r="J10" s="584"/>
    </row>
    <row r="11" spans="1:10" ht="16.5" thickBot="1" x14ac:dyDescent="0.25">
      <c r="A11" s="195" t="s">
        <v>377</v>
      </c>
      <c r="B11" s="377" t="s">
        <v>383</v>
      </c>
      <c r="C11" s="174">
        <f>E11+D11</f>
        <v>4002</v>
      </c>
      <c r="D11" s="174">
        <v>4002</v>
      </c>
      <c r="E11" s="174">
        <f t="shared" ref="E11" si="0">E12</f>
        <v>0</v>
      </c>
      <c r="F11" s="174">
        <f>H11+G11</f>
        <v>92</v>
      </c>
      <c r="G11" s="174">
        <v>92</v>
      </c>
      <c r="H11" s="174">
        <f>H12</f>
        <v>0</v>
      </c>
      <c r="I11" s="589" t="s">
        <v>417</v>
      </c>
      <c r="J11" s="590"/>
    </row>
    <row r="12" spans="1:10" ht="16.5" thickTop="1" thickBot="1" x14ac:dyDescent="0.25">
      <c r="A12" s="133" t="s">
        <v>381</v>
      </c>
      <c r="B12" s="378" t="s">
        <v>386</v>
      </c>
      <c r="C12" s="76">
        <f t="shared" ref="C12:C41" si="1">E12+D12</f>
        <v>4002</v>
      </c>
      <c r="D12" s="76">
        <v>4002</v>
      </c>
      <c r="E12" s="76">
        <v>0</v>
      </c>
      <c r="F12" s="76">
        <f t="shared" ref="F12:F41" si="2">H12+G12</f>
        <v>92</v>
      </c>
      <c r="G12" s="76">
        <v>92</v>
      </c>
      <c r="H12" s="76">
        <v>0</v>
      </c>
      <c r="I12" s="591" t="s">
        <v>419</v>
      </c>
      <c r="J12" s="592"/>
    </row>
    <row r="13" spans="1:10" ht="16.5" thickTop="1" thickBot="1" x14ac:dyDescent="0.25">
      <c r="A13" s="264" t="s">
        <v>382</v>
      </c>
      <c r="B13" s="379" t="s">
        <v>518</v>
      </c>
      <c r="C13" s="173">
        <f t="shared" si="1"/>
        <v>4002</v>
      </c>
      <c r="D13" s="173">
        <v>4002</v>
      </c>
      <c r="E13" s="173">
        <v>0</v>
      </c>
      <c r="F13" s="173">
        <f t="shared" si="2"/>
        <v>92</v>
      </c>
      <c r="G13" s="173">
        <v>92</v>
      </c>
      <c r="H13" s="173">
        <v>0</v>
      </c>
      <c r="I13" s="587" t="s">
        <v>420</v>
      </c>
      <c r="J13" s="588"/>
    </row>
    <row r="14" spans="1:10" ht="16.5" thickTop="1" thickBot="1" x14ac:dyDescent="0.25">
      <c r="A14" s="194" t="s">
        <v>86</v>
      </c>
      <c r="B14" s="380" t="s">
        <v>387</v>
      </c>
      <c r="C14" s="75">
        <f t="shared" ref="C14:H14" si="3">C15+C19+C21+C23+C25+C27+C28+C30+C32+C34+C36+C38+C40</f>
        <v>154431</v>
      </c>
      <c r="D14" s="75">
        <f t="shared" si="3"/>
        <v>153720</v>
      </c>
      <c r="E14" s="75">
        <f t="shared" si="3"/>
        <v>2166</v>
      </c>
      <c r="F14" s="75">
        <f t="shared" si="3"/>
        <v>6244</v>
      </c>
      <c r="G14" s="75">
        <f t="shared" si="3"/>
        <v>6174</v>
      </c>
      <c r="H14" s="75">
        <f t="shared" si="3"/>
        <v>70</v>
      </c>
      <c r="I14" s="591" t="s">
        <v>421</v>
      </c>
      <c r="J14" s="592"/>
    </row>
    <row r="15" spans="1:10" s="6" customFormat="1" ht="16.5" thickTop="1" thickBot="1" x14ac:dyDescent="0.25">
      <c r="A15" s="192">
        <v>10</v>
      </c>
      <c r="B15" s="381" t="s">
        <v>388</v>
      </c>
      <c r="C15" s="173">
        <f t="shared" ref="C15:G15" si="4">C16+C17+C18</f>
        <v>14873</v>
      </c>
      <c r="D15" s="173">
        <f t="shared" si="4"/>
        <v>14873</v>
      </c>
      <c r="E15" s="173">
        <f t="shared" si="4"/>
        <v>0</v>
      </c>
      <c r="F15" s="173">
        <f t="shared" si="4"/>
        <v>556</v>
      </c>
      <c r="G15" s="173">
        <f t="shared" si="4"/>
        <v>556</v>
      </c>
      <c r="H15" s="173">
        <f>H16+H17+H18</f>
        <v>0</v>
      </c>
      <c r="I15" s="593" t="s">
        <v>422</v>
      </c>
      <c r="J15" s="594"/>
    </row>
    <row r="16" spans="1:10" s="6" customFormat="1" ht="16.5" thickTop="1" thickBot="1" x14ac:dyDescent="0.25">
      <c r="A16" s="265">
        <v>1071</v>
      </c>
      <c r="B16" s="382" t="s">
        <v>392</v>
      </c>
      <c r="C16" s="76">
        <f t="shared" si="1"/>
        <v>12071</v>
      </c>
      <c r="D16" s="76">
        <v>12071</v>
      </c>
      <c r="E16" s="76">
        <v>0</v>
      </c>
      <c r="F16" s="76">
        <f t="shared" si="2"/>
        <v>461</v>
      </c>
      <c r="G16" s="76">
        <v>461</v>
      </c>
      <c r="H16" s="76">
        <v>0</v>
      </c>
      <c r="I16" s="585" t="s">
        <v>427</v>
      </c>
      <c r="J16" s="586"/>
    </row>
    <row r="17" spans="1:10" s="6" customFormat="1" ht="16.5" thickTop="1" thickBot="1" x14ac:dyDescent="0.25">
      <c r="A17" s="264">
        <v>1073</v>
      </c>
      <c r="B17" s="379" t="s">
        <v>521</v>
      </c>
      <c r="C17" s="173">
        <f t="shared" si="1"/>
        <v>1001</v>
      </c>
      <c r="D17" s="173">
        <v>1001</v>
      </c>
      <c r="E17" s="173">
        <v>0</v>
      </c>
      <c r="F17" s="173">
        <f t="shared" si="2"/>
        <v>45</v>
      </c>
      <c r="G17" s="173">
        <v>45</v>
      </c>
      <c r="H17" s="173">
        <v>0</v>
      </c>
      <c r="I17" s="587" t="s">
        <v>428</v>
      </c>
      <c r="J17" s="588"/>
    </row>
    <row r="18" spans="1:10" s="6" customFormat="1" ht="16.5" thickTop="1" thickBot="1" x14ac:dyDescent="0.25">
      <c r="A18" s="265">
        <v>1079</v>
      </c>
      <c r="B18" s="382" t="s">
        <v>523</v>
      </c>
      <c r="C18" s="76">
        <f t="shared" si="1"/>
        <v>1801</v>
      </c>
      <c r="D18" s="76">
        <v>1801</v>
      </c>
      <c r="E18" s="76">
        <v>0</v>
      </c>
      <c r="F18" s="76">
        <f t="shared" si="2"/>
        <v>50</v>
      </c>
      <c r="G18" s="76">
        <v>50</v>
      </c>
      <c r="H18" s="76">
        <v>0</v>
      </c>
      <c r="I18" s="585" t="s">
        <v>522</v>
      </c>
      <c r="J18" s="586"/>
    </row>
    <row r="19" spans="1:10" s="6" customFormat="1" ht="16.5" thickTop="1" thickBot="1" x14ac:dyDescent="0.25">
      <c r="A19" s="192">
        <v>13</v>
      </c>
      <c r="B19" s="381" t="s">
        <v>395</v>
      </c>
      <c r="C19" s="173">
        <f t="shared" si="1"/>
        <v>3214</v>
      </c>
      <c r="D19" s="173">
        <v>3214</v>
      </c>
      <c r="E19" s="173">
        <v>0</v>
      </c>
      <c r="F19" s="173">
        <f t="shared" si="2"/>
        <v>81</v>
      </c>
      <c r="G19" s="173">
        <v>81</v>
      </c>
      <c r="H19" s="173">
        <v>0</v>
      </c>
      <c r="I19" s="595" t="s">
        <v>432</v>
      </c>
      <c r="J19" s="596"/>
    </row>
    <row r="20" spans="1:10" s="6" customFormat="1" ht="16.5" thickTop="1" thickBot="1" x14ac:dyDescent="0.25">
      <c r="A20" s="265">
        <v>1392</v>
      </c>
      <c r="B20" s="382" t="s">
        <v>593</v>
      </c>
      <c r="C20" s="76">
        <f t="shared" si="1"/>
        <v>3214</v>
      </c>
      <c r="D20" s="76">
        <v>3214</v>
      </c>
      <c r="E20" s="76">
        <v>0</v>
      </c>
      <c r="F20" s="76">
        <f t="shared" si="2"/>
        <v>81</v>
      </c>
      <c r="G20" s="76">
        <v>81</v>
      </c>
      <c r="H20" s="76">
        <v>0</v>
      </c>
      <c r="I20" s="585" t="s">
        <v>433</v>
      </c>
      <c r="J20" s="586"/>
    </row>
    <row r="21" spans="1:10" s="6" customFormat="1" ht="16.5" thickTop="1" thickBot="1" x14ac:dyDescent="0.25">
      <c r="A21" s="192">
        <v>14</v>
      </c>
      <c r="B21" s="381" t="s">
        <v>396</v>
      </c>
      <c r="C21" s="173">
        <v>82821</v>
      </c>
      <c r="D21" s="173">
        <v>82821</v>
      </c>
      <c r="E21" s="173">
        <v>1455</v>
      </c>
      <c r="F21" s="173">
        <f t="shared" si="2"/>
        <v>3668</v>
      </c>
      <c r="G21" s="173">
        <v>3620</v>
      </c>
      <c r="H21" s="173">
        <v>48</v>
      </c>
      <c r="I21" s="595" t="s">
        <v>595</v>
      </c>
      <c r="J21" s="596"/>
    </row>
    <row r="22" spans="1:10" s="6" customFormat="1" ht="16.5" thickTop="1" thickBot="1" x14ac:dyDescent="0.25">
      <c r="A22" s="265">
        <v>1412</v>
      </c>
      <c r="B22" s="382" t="s">
        <v>590</v>
      </c>
      <c r="C22" s="76">
        <v>82821</v>
      </c>
      <c r="D22" s="76">
        <v>82821</v>
      </c>
      <c r="E22" s="76">
        <v>1455</v>
      </c>
      <c r="F22" s="76">
        <f t="shared" si="2"/>
        <v>3668</v>
      </c>
      <c r="G22" s="76">
        <v>3620</v>
      </c>
      <c r="H22" s="76">
        <v>48</v>
      </c>
      <c r="I22" s="585" t="s">
        <v>595</v>
      </c>
      <c r="J22" s="586"/>
    </row>
    <row r="23" spans="1:10" s="6" customFormat="1" ht="27.75" customHeight="1" thickTop="1" thickBot="1" x14ac:dyDescent="0.25">
      <c r="A23" s="192">
        <v>16</v>
      </c>
      <c r="B23" s="381" t="s">
        <v>584</v>
      </c>
      <c r="C23" s="173">
        <f t="shared" si="1"/>
        <v>7126</v>
      </c>
      <c r="D23" s="173">
        <v>7126</v>
      </c>
      <c r="E23" s="173">
        <v>0</v>
      </c>
      <c r="F23" s="173">
        <f t="shared" si="2"/>
        <v>356</v>
      </c>
      <c r="G23" s="173">
        <v>356</v>
      </c>
      <c r="H23" s="173">
        <v>0</v>
      </c>
      <c r="I23" s="593" t="s">
        <v>585</v>
      </c>
      <c r="J23" s="594"/>
    </row>
    <row r="24" spans="1:10" s="6" customFormat="1" ht="16.5" thickTop="1" thickBot="1" x14ac:dyDescent="0.25">
      <c r="A24" s="265">
        <v>1622</v>
      </c>
      <c r="B24" s="382" t="s">
        <v>583</v>
      </c>
      <c r="C24" s="76">
        <f t="shared" si="1"/>
        <v>7126</v>
      </c>
      <c r="D24" s="76">
        <v>7126</v>
      </c>
      <c r="E24" s="76">
        <v>0</v>
      </c>
      <c r="F24" s="76">
        <f t="shared" si="2"/>
        <v>356</v>
      </c>
      <c r="G24" s="76">
        <v>356</v>
      </c>
      <c r="H24" s="76">
        <v>0</v>
      </c>
      <c r="I24" s="585" t="s">
        <v>586</v>
      </c>
      <c r="J24" s="586"/>
    </row>
    <row r="25" spans="1:10" s="6" customFormat="1" ht="16.5" thickTop="1" thickBot="1" x14ac:dyDescent="0.25">
      <c r="A25" s="213">
        <v>18</v>
      </c>
      <c r="B25" s="383" t="s">
        <v>580</v>
      </c>
      <c r="C25" s="173">
        <f t="shared" si="1"/>
        <v>2065</v>
      </c>
      <c r="D25" s="173">
        <v>2065</v>
      </c>
      <c r="E25" s="173">
        <v>0</v>
      </c>
      <c r="F25" s="173">
        <f t="shared" si="2"/>
        <v>69</v>
      </c>
      <c r="G25" s="173">
        <v>69</v>
      </c>
      <c r="H25" s="173">
        <v>0</v>
      </c>
      <c r="I25" s="595" t="s">
        <v>441</v>
      </c>
      <c r="J25" s="596"/>
    </row>
    <row r="26" spans="1:10" s="6" customFormat="1" ht="27.75" customHeight="1" thickTop="1" thickBot="1" x14ac:dyDescent="0.25">
      <c r="A26" s="265">
        <v>1811</v>
      </c>
      <c r="B26" s="382" t="s">
        <v>579</v>
      </c>
      <c r="C26" s="76">
        <f t="shared" si="1"/>
        <v>2065</v>
      </c>
      <c r="D26" s="76">
        <v>2065</v>
      </c>
      <c r="E26" s="76">
        <v>0</v>
      </c>
      <c r="F26" s="76">
        <f t="shared" si="2"/>
        <v>69</v>
      </c>
      <c r="G26" s="76">
        <v>69</v>
      </c>
      <c r="H26" s="76">
        <v>0</v>
      </c>
      <c r="I26" s="306" t="s">
        <v>442</v>
      </c>
      <c r="J26" s="307"/>
    </row>
    <row r="27" spans="1:10" s="202" customFormat="1" ht="16.5" thickTop="1" thickBot="1" x14ac:dyDescent="0.25">
      <c r="A27" s="213">
        <v>20</v>
      </c>
      <c r="B27" s="383" t="s">
        <v>576</v>
      </c>
      <c r="C27" s="173">
        <f t="shared" si="1"/>
        <v>173</v>
      </c>
      <c r="D27" s="173">
        <v>173</v>
      </c>
      <c r="E27" s="173">
        <v>0</v>
      </c>
      <c r="F27" s="173">
        <f t="shared" si="2"/>
        <v>9</v>
      </c>
      <c r="G27" s="173">
        <v>9</v>
      </c>
      <c r="H27" s="173">
        <v>0</v>
      </c>
      <c r="I27" s="595" t="s">
        <v>445</v>
      </c>
      <c r="J27" s="596"/>
    </row>
    <row r="28" spans="1:10" ht="16.5" thickTop="1" thickBot="1" x14ac:dyDescent="0.25">
      <c r="A28" s="133">
        <v>22</v>
      </c>
      <c r="B28" s="378" t="s">
        <v>573</v>
      </c>
      <c r="C28" s="76">
        <f t="shared" si="1"/>
        <v>390</v>
      </c>
      <c r="D28" s="76">
        <v>390</v>
      </c>
      <c r="E28" s="76">
        <v>0</v>
      </c>
      <c r="F28" s="76">
        <f t="shared" si="2"/>
        <v>9</v>
      </c>
      <c r="G28" s="76">
        <v>9</v>
      </c>
      <c r="H28" s="76">
        <v>0</v>
      </c>
      <c r="I28" s="591" t="s">
        <v>446</v>
      </c>
      <c r="J28" s="592"/>
    </row>
    <row r="29" spans="1:10" ht="16.5" customHeight="1" thickTop="1" thickBot="1" x14ac:dyDescent="0.25">
      <c r="A29" s="314">
        <v>2211</v>
      </c>
      <c r="B29" s="384" t="s">
        <v>574</v>
      </c>
      <c r="C29" s="216">
        <f t="shared" si="1"/>
        <v>390</v>
      </c>
      <c r="D29" s="216">
        <v>390</v>
      </c>
      <c r="E29" s="216">
        <v>0</v>
      </c>
      <c r="F29" s="216">
        <f t="shared" si="2"/>
        <v>9</v>
      </c>
      <c r="G29" s="216">
        <v>9</v>
      </c>
      <c r="H29" s="216">
        <v>0</v>
      </c>
      <c r="I29" s="599" t="s">
        <v>570</v>
      </c>
      <c r="J29" s="600"/>
    </row>
    <row r="30" spans="1:10" ht="16.5" thickTop="1" thickBot="1" x14ac:dyDescent="0.25">
      <c r="A30" s="133">
        <v>23</v>
      </c>
      <c r="B30" s="378" t="s">
        <v>575</v>
      </c>
      <c r="C30" s="76">
        <f t="shared" si="1"/>
        <v>875</v>
      </c>
      <c r="D30" s="76">
        <v>875</v>
      </c>
      <c r="E30" s="76">
        <v>0</v>
      </c>
      <c r="F30" s="76">
        <f t="shared" si="2"/>
        <v>8</v>
      </c>
      <c r="G30" s="76">
        <v>8</v>
      </c>
      <c r="H30" s="76">
        <v>0</v>
      </c>
      <c r="I30" s="591" t="s">
        <v>448</v>
      </c>
      <c r="J30" s="592"/>
    </row>
    <row r="31" spans="1:10" ht="16.5" thickTop="1" thickBot="1" x14ac:dyDescent="0.25">
      <c r="A31" s="315">
        <v>2310</v>
      </c>
      <c r="B31" s="385" t="s">
        <v>404</v>
      </c>
      <c r="C31" s="216">
        <f t="shared" si="1"/>
        <v>875</v>
      </c>
      <c r="D31" s="216">
        <v>875</v>
      </c>
      <c r="E31" s="216">
        <v>0</v>
      </c>
      <c r="F31" s="216">
        <f t="shared" si="2"/>
        <v>8</v>
      </c>
      <c r="G31" s="216">
        <v>8</v>
      </c>
      <c r="H31" s="216">
        <v>0</v>
      </c>
      <c r="I31" s="599" t="s">
        <v>449</v>
      </c>
      <c r="J31" s="600"/>
    </row>
    <row r="32" spans="1:10" ht="24" thickTop="1" thickBot="1" x14ac:dyDescent="0.25">
      <c r="A32" s="133">
        <v>25</v>
      </c>
      <c r="B32" s="378" t="s">
        <v>566</v>
      </c>
      <c r="C32" s="76">
        <f t="shared" si="1"/>
        <v>25040</v>
      </c>
      <c r="D32" s="76">
        <v>25040</v>
      </c>
      <c r="E32" s="76">
        <v>0</v>
      </c>
      <c r="F32" s="76">
        <f t="shared" si="2"/>
        <v>918</v>
      </c>
      <c r="G32" s="76">
        <v>909</v>
      </c>
      <c r="H32" s="76">
        <v>9</v>
      </c>
      <c r="I32" s="591" t="s">
        <v>562</v>
      </c>
      <c r="J32" s="592"/>
    </row>
    <row r="33" spans="1:10" ht="16.5" thickTop="1" thickBot="1" x14ac:dyDescent="0.25">
      <c r="A33" s="315">
        <v>2511</v>
      </c>
      <c r="B33" s="385" t="s">
        <v>408</v>
      </c>
      <c r="C33" s="216">
        <f t="shared" si="1"/>
        <v>25040</v>
      </c>
      <c r="D33" s="216">
        <v>25040</v>
      </c>
      <c r="E33" s="216">
        <v>0</v>
      </c>
      <c r="F33" s="216">
        <f t="shared" si="2"/>
        <v>918</v>
      </c>
      <c r="G33" s="216">
        <v>909</v>
      </c>
      <c r="H33" s="216">
        <v>9</v>
      </c>
      <c r="I33" s="599" t="s">
        <v>454</v>
      </c>
      <c r="J33" s="600"/>
    </row>
    <row r="34" spans="1:10" ht="16.5" thickTop="1" thickBot="1" x14ac:dyDescent="0.25">
      <c r="A34" s="133">
        <v>27</v>
      </c>
      <c r="B34" s="378" t="s">
        <v>409</v>
      </c>
      <c r="C34" s="76">
        <f t="shared" si="1"/>
        <v>54</v>
      </c>
      <c r="D34" s="76">
        <v>54</v>
      </c>
      <c r="E34" s="76">
        <v>0</v>
      </c>
      <c r="F34" s="76">
        <f t="shared" si="2"/>
        <v>3</v>
      </c>
      <c r="G34" s="76">
        <v>3</v>
      </c>
      <c r="H34" s="76">
        <v>0</v>
      </c>
      <c r="I34" s="591" t="s">
        <v>456</v>
      </c>
      <c r="J34" s="592"/>
    </row>
    <row r="35" spans="1:10" ht="16.5" thickTop="1" thickBot="1" x14ac:dyDescent="0.25">
      <c r="A35" s="315">
        <v>2790</v>
      </c>
      <c r="B35" s="385" t="s">
        <v>552</v>
      </c>
      <c r="C35" s="216">
        <f t="shared" si="1"/>
        <v>54</v>
      </c>
      <c r="D35" s="216">
        <v>54</v>
      </c>
      <c r="E35" s="216">
        <v>0</v>
      </c>
      <c r="F35" s="216">
        <f t="shared" si="2"/>
        <v>3</v>
      </c>
      <c r="G35" s="216">
        <v>3</v>
      </c>
      <c r="H35" s="216">
        <v>0</v>
      </c>
      <c r="I35" s="599" t="s">
        <v>458</v>
      </c>
      <c r="J35" s="600"/>
    </row>
    <row r="36" spans="1:10" ht="16.5" thickTop="1" thickBot="1" x14ac:dyDescent="0.25">
      <c r="A36" s="133">
        <v>31</v>
      </c>
      <c r="B36" s="378" t="s">
        <v>412</v>
      </c>
      <c r="C36" s="76">
        <f t="shared" si="1"/>
        <v>17052</v>
      </c>
      <c r="D36" s="76">
        <v>16341</v>
      </c>
      <c r="E36" s="76">
        <v>711</v>
      </c>
      <c r="F36" s="76">
        <f t="shared" si="2"/>
        <v>543</v>
      </c>
      <c r="G36" s="76">
        <v>531</v>
      </c>
      <c r="H36" s="76">
        <v>12</v>
      </c>
      <c r="I36" s="591" t="s">
        <v>462</v>
      </c>
      <c r="J36" s="592"/>
    </row>
    <row r="37" spans="1:10" ht="16.5" thickTop="1" thickBot="1" x14ac:dyDescent="0.25">
      <c r="A37" s="315">
        <v>3100</v>
      </c>
      <c r="B37" s="385" t="s">
        <v>412</v>
      </c>
      <c r="C37" s="216">
        <f t="shared" si="1"/>
        <v>17052</v>
      </c>
      <c r="D37" s="216">
        <v>16341</v>
      </c>
      <c r="E37" s="216">
        <v>711</v>
      </c>
      <c r="F37" s="216">
        <f t="shared" si="2"/>
        <v>543</v>
      </c>
      <c r="G37" s="216">
        <v>531</v>
      </c>
      <c r="H37" s="216">
        <v>12</v>
      </c>
      <c r="I37" s="599" t="s">
        <v>463</v>
      </c>
      <c r="J37" s="600"/>
    </row>
    <row r="38" spans="1:10" ht="16.5" thickTop="1" thickBot="1" x14ac:dyDescent="0.25">
      <c r="A38" s="133">
        <v>32</v>
      </c>
      <c r="B38" s="378" t="s">
        <v>413</v>
      </c>
      <c r="C38" s="76">
        <f t="shared" si="1"/>
        <v>296</v>
      </c>
      <c r="D38" s="76">
        <v>296</v>
      </c>
      <c r="E38" s="76">
        <v>0</v>
      </c>
      <c r="F38" s="76">
        <f t="shared" si="2"/>
        <v>10</v>
      </c>
      <c r="G38" s="76">
        <v>9</v>
      </c>
      <c r="H38" s="76">
        <v>1</v>
      </c>
      <c r="I38" s="591" t="s">
        <v>464</v>
      </c>
      <c r="J38" s="592"/>
    </row>
    <row r="39" spans="1:10" ht="16.5" thickTop="1" thickBot="1" x14ac:dyDescent="0.25">
      <c r="A39" s="315">
        <v>3290</v>
      </c>
      <c r="B39" s="385" t="s">
        <v>414</v>
      </c>
      <c r="C39" s="216">
        <f t="shared" si="1"/>
        <v>296</v>
      </c>
      <c r="D39" s="216">
        <v>296</v>
      </c>
      <c r="E39" s="216">
        <v>0</v>
      </c>
      <c r="F39" s="216">
        <f t="shared" si="2"/>
        <v>10</v>
      </c>
      <c r="G39" s="216">
        <v>9</v>
      </c>
      <c r="H39" s="216">
        <v>1</v>
      </c>
      <c r="I39" s="599" t="s">
        <v>465</v>
      </c>
      <c r="J39" s="600"/>
    </row>
    <row r="40" spans="1:10" ht="16.5" thickTop="1" thickBot="1" x14ac:dyDescent="0.25">
      <c r="A40" s="133">
        <v>33</v>
      </c>
      <c r="B40" s="378" t="s">
        <v>537</v>
      </c>
      <c r="C40" s="76">
        <f t="shared" si="1"/>
        <v>452</v>
      </c>
      <c r="D40" s="76">
        <v>452</v>
      </c>
      <c r="E40" s="76">
        <v>0</v>
      </c>
      <c r="F40" s="76">
        <f t="shared" si="2"/>
        <v>14</v>
      </c>
      <c r="G40" s="76">
        <v>14</v>
      </c>
      <c r="H40" s="76">
        <v>0</v>
      </c>
      <c r="I40" s="591" t="s">
        <v>466</v>
      </c>
      <c r="J40" s="592"/>
    </row>
    <row r="41" spans="1:10" ht="15.75" thickTop="1" x14ac:dyDescent="0.2">
      <c r="A41" s="316">
        <v>3315</v>
      </c>
      <c r="B41" s="319" t="s">
        <v>535</v>
      </c>
      <c r="C41" s="216">
        <f t="shared" si="1"/>
        <v>452</v>
      </c>
      <c r="D41" s="216">
        <v>452</v>
      </c>
      <c r="E41" s="216">
        <v>0</v>
      </c>
      <c r="F41" s="216">
        <f t="shared" si="2"/>
        <v>14</v>
      </c>
      <c r="G41" s="216">
        <v>14</v>
      </c>
      <c r="H41" s="216">
        <v>0</v>
      </c>
      <c r="I41" s="601" t="s">
        <v>536</v>
      </c>
      <c r="J41" s="602"/>
    </row>
    <row r="42" spans="1:10" s="202" customFormat="1" ht="30" customHeight="1" x14ac:dyDescent="0.2">
      <c r="A42" s="531" t="s">
        <v>4</v>
      </c>
      <c r="B42" s="532"/>
      <c r="C42" s="387">
        <f t="shared" ref="C42:G42" si="5">C11+C14</f>
        <v>158433</v>
      </c>
      <c r="D42" s="386">
        <f t="shared" si="5"/>
        <v>157722</v>
      </c>
      <c r="E42" s="386">
        <f t="shared" si="5"/>
        <v>2166</v>
      </c>
      <c r="F42" s="386">
        <f t="shared" si="5"/>
        <v>6336</v>
      </c>
      <c r="G42" s="386">
        <f t="shared" si="5"/>
        <v>6266</v>
      </c>
      <c r="H42" s="388">
        <f>H11+H14</f>
        <v>70</v>
      </c>
      <c r="I42" s="597" t="s">
        <v>0</v>
      </c>
      <c r="J42" s="598"/>
    </row>
  </sheetData>
  <mergeCells count="47">
    <mergeCell ref="I41:J41"/>
    <mergeCell ref="I42:J42"/>
    <mergeCell ref="A42:B42"/>
    <mergeCell ref="I28:J28"/>
    <mergeCell ref="I29:J29"/>
    <mergeCell ref="I30:J30"/>
    <mergeCell ref="I31:J31"/>
    <mergeCell ref="I32:J32"/>
    <mergeCell ref="I33:J33"/>
    <mergeCell ref="I34:J34"/>
    <mergeCell ref="I35:J35"/>
    <mergeCell ref="I36:J36"/>
    <mergeCell ref="I37:J37"/>
    <mergeCell ref="I38:J38"/>
    <mergeCell ref="I39:J39"/>
    <mergeCell ref="I40:J40"/>
    <mergeCell ref="I21:J21"/>
    <mergeCell ref="I22:J22"/>
    <mergeCell ref="I23:J23"/>
    <mergeCell ref="I25:J25"/>
    <mergeCell ref="I27:J27"/>
    <mergeCell ref="I24:J24"/>
    <mergeCell ref="A1:J1"/>
    <mergeCell ref="C8:E8"/>
    <mergeCell ref="F8:H8"/>
    <mergeCell ref="A6:B6"/>
    <mergeCell ref="I20:J20"/>
    <mergeCell ref="I17:J17"/>
    <mergeCell ref="I18:J18"/>
    <mergeCell ref="I16:J16"/>
    <mergeCell ref="I19:J19"/>
    <mergeCell ref="I14:J14"/>
    <mergeCell ref="I12:J12"/>
    <mergeCell ref="I15:J15"/>
    <mergeCell ref="I7:J10"/>
    <mergeCell ref="I11:J11"/>
    <mergeCell ref="I13:J13"/>
    <mergeCell ref="A7:A10"/>
    <mergeCell ref="B7:B10"/>
    <mergeCell ref="F7:H7"/>
    <mergeCell ref="C7:E7"/>
    <mergeCell ref="A2:J2"/>
    <mergeCell ref="A3:J3"/>
    <mergeCell ref="A4:J4"/>
    <mergeCell ref="A5:J5"/>
    <mergeCell ref="I6:J6"/>
    <mergeCell ref="C6:H6"/>
  </mergeCells>
  <phoneticPr fontId="0" type="noConversion"/>
  <printOptions horizontalCentered="1" verticalCentered="1"/>
  <pageMargins left="0" right="0" top="0.19685039370078741" bottom="0" header="0.51181102362204722" footer="0.51181102362204722"/>
  <pageSetup paperSize="9"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81"/>
  <sheetViews>
    <sheetView view="pageBreakPreview" zoomScaleNormal="100" zoomScaleSheetLayoutView="100" workbookViewId="0">
      <selection activeCell="A19" sqref="A19:A21"/>
    </sheetView>
  </sheetViews>
  <sheetFormatPr defaultRowHeight="15" x14ac:dyDescent="0.2"/>
  <cols>
    <col min="1" max="1" width="31.5546875" style="59" customWidth="1"/>
    <col min="2" max="2" width="7.77734375" style="3" customWidth="1"/>
    <col min="3" max="3" width="8.109375" style="8" customWidth="1"/>
    <col min="4" max="4" width="8.33203125" style="8" customWidth="1"/>
    <col min="5" max="5" width="8.44140625" style="1" bestFit="1" customWidth="1"/>
    <col min="6" max="6" width="32" style="1" customWidth="1"/>
    <col min="7" max="16384" width="8.88671875" style="1"/>
  </cols>
  <sheetData>
    <row r="1" spans="1:7" s="11" customFormat="1" ht="24" customHeight="1" x14ac:dyDescent="0.2">
      <c r="A1" s="573"/>
      <c r="B1" s="573"/>
      <c r="C1" s="573"/>
      <c r="D1" s="573"/>
      <c r="E1" s="573"/>
      <c r="F1" s="573"/>
      <c r="G1" s="12"/>
    </row>
    <row r="2" spans="1:7" ht="20.25" x14ac:dyDescent="0.2">
      <c r="A2" s="577" t="s">
        <v>682</v>
      </c>
      <c r="B2" s="577"/>
      <c r="C2" s="577"/>
      <c r="D2" s="577"/>
      <c r="E2" s="577"/>
      <c r="F2" s="577"/>
    </row>
    <row r="3" spans="1:7" ht="20.25" x14ac:dyDescent="0.2">
      <c r="A3" s="577" t="s">
        <v>273</v>
      </c>
      <c r="B3" s="577"/>
      <c r="C3" s="577"/>
      <c r="D3" s="577"/>
      <c r="E3" s="577"/>
      <c r="F3" s="577"/>
    </row>
    <row r="4" spans="1:7" ht="15.75" customHeight="1" x14ac:dyDescent="0.2">
      <c r="A4" s="581" t="s">
        <v>683</v>
      </c>
      <c r="B4" s="581"/>
      <c r="C4" s="581"/>
      <c r="D4" s="581"/>
      <c r="E4" s="581"/>
      <c r="F4" s="581"/>
    </row>
    <row r="5" spans="1:7" ht="15.75" customHeight="1" x14ac:dyDescent="0.2">
      <c r="A5" s="581" t="s">
        <v>274</v>
      </c>
      <c r="B5" s="581"/>
      <c r="C5" s="581"/>
      <c r="D5" s="581"/>
      <c r="E5" s="581"/>
      <c r="F5" s="581"/>
    </row>
    <row r="6" spans="1:7" ht="15.75" x14ac:dyDescent="0.2">
      <c r="A6" s="582" t="s">
        <v>641</v>
      </c>
      <c r="B6" s="582"/>
      <c r="C6" s="574">
        <v>2014</v>
      </c>
      <c r="D6" s="574"/>
      <c r="E6" s="606" t="s">
        <v>640</v>
      </c>
      <c r="F6" s="606"/>
    </row>
    <row r="7" spans="1:7" ht="21" customHeight="1" x14ac:dyDescent="0.2">
      <c r="A7" s="608" t="s">
        <v>100</v>
      </c>
      <c r="B7" s="621" t="s">
        <v>99</v>
      </c>
      <c r="C7" s="611" t="s">
        <v>101</v>
      </c>
      <c r="D7" s="613" t="s">
        <v>12</v>
      </c>
      <c r="E7" s="575" t="s">
        <v>98</v>
      </c>
      <c r="F7" s="626" t="s">
        <v>97</v>
      </c>
    </row>
    <row r="8" spans="1:7" ht="18.75" customHeight="1" x14ac:dyDescent="0.2">
      <c r="A8" s="609"/>
      <c r="B8" s="622"/>
      <c r="C8" s="612"/>
      <c r="D8" s="614"/>
      <c r="E8" s="583"/>
      <c r="F8" s="627"/>
    </row>
    <row r="9" spans="1:7" ht="28.5" customHeight="1" x14ac:dyDescent="0.2">
      <c r="A9" s="610"/>
      <c r="B9" s="576"/>
      <c r="C9" s="420" t="s">
        <v>102</v>
      </c>
      <c r="D9" s="420" t="s">
        <v>14</v>
      </c>
      <c r="E9" s="584"/>
      <c r="F9" s="628"/>
    </row>
    <row r="10" spans="1:7" s="6" customFormat="1" ht="13.5" customHeight="1" thickBot="1" x14ac:dyDescent="0.25">
      <c r="A10" s="633" t="s">
        <v>17</v>
      </c>
      <c r="B10" s="433" t="s">
        <v>93</v>
      </c>
      <c r="C10" s="43">
        <v>0</v>
      </c>
      <c r="D10" s="43">
        <v>90</v>
      </c>
      <c r="E10" s="38" t="s">
        <v>94</v>
      </c>
      <c r="F10" s="623" t="s">
        <v>18</v>
      </c>
    </row>
    <row r="11" spans="1:7" s="6" customFormat="1" ht="29.25" customHeight="1" thickTop="1" thickBot="1" x14ac:dyDescent="0.25">
      <c r="A11" s="630"/>
      <c r="B11" s="434" t="s">
        <v>95</v>
      </c>
      <c r="C11" s="43">
        <v>0</v>
      </c>
      <c r="D11" s="43">
        <v>0</v>
      </c>
      <c r="E11" s="39" t="s">
        <v>96</v>
      </c>
      <c r="F11" s="624"/>
    </row>
    <row r="12" spans="1:7" s="6" customFormat="1" ht="13.5" customHeight="1" thickTop="1" thickBot="1" x14ac:dyDescent="0.25">
      <c r="A12" s="630"/>
      <c r="B12" s="434" t="s">
        <v>4</v>
      </c>
      <c r="C12" s="43">
        <v>2994</v>
      </c>
      <c r="D12" s="43">
        <v>90</v>
      </c>
      <c r="E12" s="39" t="s">
        <v>0</v>
      </c>
      <c r="F12" s="624"/>
    </row>
    <row r="13" spans="1:7" s="6" customFormat="1" ht="13.5" customHeight="1" thickTop="1" thickBot="1" x14ac:dyDescent="0.25">
      <c r="A13" s="629" t="s">
        <v>19</v>
      </c>
      <c r="B13" s="431" t="s">
        <v>93</v>
      </c>
      <c r="C13" s="86">
        <v>0</v>
      </c>
      <c r="D13" s="86">
        <v>238</v>
      </c>
      <c r="E13" s="178" t="s">
        <v>94</v>
      </c>
      <c r="F13" s="625" t="s">
        <v>20</v>
      </c>
    </row>
    <row r="14" spans="1:7" s="6" customFormat="1" ht="13.5" customHeight="1" thickTop="1" thickBot="1" x14ac:dyDescent="0.25">
      <c r="A14" s="629"/>
      <c r="B14" s="431" t="s">
        <v>95</v>
      </c>
      <c r="C14" s="86">
        <v>0</v>
      </c>
      <c r="D14" s="86">
        <v>0</v>
      </c>
      <c r="E14" s="178" t="s">
        <v>96</v>
      </c>
      <c r="F14" s="625"/>
    </row>
    <row r="15" spans="1:7" s="6" customFormat="1" ht="13.5" customHeight="1" thickTop="1" thickBot="1" x14ac:dyDescent="0.25">
      <c r="A15" s="629"/>
      <c r="B15" s="431" t="s">
        <v>4</v>
      </c>
      <c r="C15" s="85">
        <v>0</v>
      </c>
      <c r="D15" s="85">
        <v>238</v>
      </c>
      <c r="E15" s="178" t="s">
        <v>0</v>
      </c>
      <c r="F15" s="625"/>
    </row>
    <row r="16" spans="1:7" s="6" customFormat="1" ht="13.5" customHeight="1" thickTop="1" thickBot="1" x14ac:dyDescent="0.25">
      <c r="A16" s="630" t="s">
        <v>21</v>
      </c>
      <c r="B16" s="434" t="s">
        <v>93</v>
      </c>
      <c r="C16" s="43">
        <v>0</v>
      </c>
      <c r="D16" s="43">
        <v>775</v>
      </c>
      <c r="E16" s="39" t="s">
        <v>94</v>
      </c>
      <c r="F16" s="624" t="s">
        <v>22</v>
      </c>
    </row>
    <row r="17" spans="1:6" s="6" customFormat="1" ht="13.5" customHeight="1" thickTop="1" thickBot="1" x14ac:dyDescent="0.25">
      <c r="A17" s="630"/>
      <c r="B17" s="434" t="s">
        <v>95</v>
      </c>
      <c r="C17" s="43">
        <v>0</v>
      </c>
      <c r="D17" s="43">
        <v>0</v>
      </c>
      <c r="E17" s="39" t="s">
        <v>96</v>
      </c>
      <c r="F17" s="624"/>
    </row>
    <row r="18" spans="1:6" s="6" customFormat="1" ht="13.5" customHeight="1" thickTop="1" thickBot="1" x14ac:dyDescent="0.25">
      <c r="A18" s="630"/>
      <c r="B18" s="434" t="s">
        <v>4</v>
      </c>
      <c r="C18" s="43">
        <v>41013</v>
      </c>
      <c r="D18" s="43">
        <v>775</v>
      </c>
      <c r="E18" s="39" t="s">
        <v>0</v>
      </c>
      <c r="F18" s="624"/>
    </row>
    <row r="19" spans="1:6" s="6" customFormat="1" ht="13.5" customHeight="1" thickTop="1" thickBot="1" x14ac:dyDescent="0.25">
      <c r="A19" s="629" t="s">
        <v>23</v>
      </c>
      <c r="B19" s="431" t="s">
        <v>93</v>
      </c>
      <c r="C19" s="86">
        <v>0</v>
      </c>
      <c r="D19" s="86">
        <v>301</v>
      </c>
      <c r="E19" s="178" t="s">
        <v>94</v>
      </c>
      <c r="F19" s="625" t="s">
        <v>24</v>
      </c>
    </row>
    <row r="20" spans="1:6" s="6" customFormat="1" ht="13.5" customHeight="1" thickTop="1" thickBot="1" x14ac:dyDescent="0.25">
      <c r="A20" s="629"/>
      <c r="B20" s="431" t="s">
        <v>95</v>
      </c>
      <c r="C20" s="86">
        <v>0</v>
      </c>
      <c r="D20" s="86">
        <v>0</v>
      </c>
      <c r="E20" s="178" t="s">
        <v>96</v>
      </c>
      <c r="F20" s="625"/>
    </row>
    <row r="21" spans="1:6" s="6" customFormat="1" ht="13.5" customHeight="1" thickTop="1" thickBot="1" x14ac:dyDescent="0.25">
      <c r="A21" s="629"/>
      <c r="B21" s="431" t="s">
        <v>4</v>
      </c>
      <c r="C21" s="85">
        <v>9320</v>
      </c>
      <c r="D21" s="85">
        <v>301</v>
      </c>
      <c r="E21" s="178" t="s">
        <v>0</v>
      </c>
      <c r="F21" s="625"/>
    </row>
    <row r="22" spans="1:6" s="6" customFormat="1" ht="14.25" customHeight="1" thickTop="1" thickBot="1" x14ac:dyDescent="0.25">
      <c r="A22" s="630" t="s">
        <v>369</v>
      </c>
      <c r="B22" s="434" t="s">
        <v>93</v>
      </c>
      <c r="C22" s="43">
        <v>0</v>
      </c>
      <c r="D22" s="43">
        <v>521</v>
      </c>
      <c r="E22" s="39" t="s">
        <v>94</v>
      </c>
      <c r="F22" s="624" t="s">
        <v>25</v>
      </c>
    </row>
    <row r="23" spans="1:6" s="6" customFormat="1" ht="14.25" customHeight="1" thickTop="1" thickBot="1" x14ac:dyDescent="0.25">
      <c r="A23" s="630"/>
      <c r="B23" s="434" t="s">
        <v>95</v>
      </c>
      <c r="C23" s="43">
        <v>0</v>
      </c>
      <c r="D23" s="43">
        <v>26</v>
      </c>
      <c r="E23" s="39" t="s">
        <v>96</v>
      </c>
      <c r="F23" s="624"/>
    </row>
    <row r="24" spans="1:6" s="6" customFormat="1" ht="14.25" customHeight="1" thickTop="1" thickBot="1" x14ac:dyDescent="0.25">
      <c r="A24" s="630"/>
      <c r="B24" s="434" t="s">
        <v>4</v>
      </c>
      <c r="C24" s="43">
        <v>20462</v>
      </c>
      <c r="D24" s="43">
        <v>547</v>
      </c>
      <c r="E24" s="39" t="s">
        <v>0</v>
      </c>
      <c r="F24" s="624"/>
    </row>
    <row r="25" spans="1:6" s="6" customFormat="1" ht="13.5" customHeight="1" thickTop="1" thickBot="1" x14ac:dyDescent="0.25">
      <c r="A25" s="629" t="s">
        <v>26</v>
      </c>
      <c r="B25" s="431" t="s">
        <v>93</v>
      </c>
      <c r="C25" s="86">
        <v>0</v>
      </c>
      <c r="D25" s="86">
        <v>39</v>
      </c>
      <c r="E25" s="178" t="s">
        <v>94</v>
      </c>
      <c r="F25" s="625" t="s">
        <v>27</v>
      </c>
    </row>
    <row r="26" spans="1:6" s="6" customFormat="1" ht="13.5" customHeight="1" thickTop="1" thickBot="1" x14ac:dyDescent="0.25">
      <c r="A26" s="629"/>
      <c r="B26" s="431" t="s">
        <v>95</v>
      </c>
      <c r="C26" s="86">
        <v>0</v>
      </c>
      <c r="D26" s="86">
        <v>3</v>
      </c>
      <c r="E26" s="178" t="s">
        <v>96</v>
      </c>
      <c r="F26" s="625"/>
    </row>
    <row r="27" spans="1:6" s="6" customFormat="1" ht="13.5" customHeight="1" thickTop="1" thickBot="1" x14ac:dyDescent="0.25">
      <c r="A27" s="629"/>
      <c r="B27" s="431" t="s">
        <v>4</v>
      </c>
      <c r="C27" s="85">
        <v>1017</v>
      </c>
      <c r="D27" s="85">
        <v>42</v>
      </c>
      <c r="E27" s="178" t="s">
        <v>0</v>
      </c>
      <c r="F27" s="625"/>
    </row>
    <row r="28" spans="1:6" s="6" customFormat="1" ht="13.5" customHeight="1" thickTop="1" thickBot="1" x14ac:dyDescent="0.25">
      <c r="A28" s="630" t="s">
        <v>28</v>
      </c>
      <c r="B28" s="434" t="s">
        <v>93</v>
      </c>
      <c r="C28" s="43">
        <v>0</v>
      </c>
      <c r="D28" s="43">
        <v>571</v>
      </c>
      <c r="E28" s="39" t="s">
        <v>94</v>
      </c>
      <c r="F28" s="624" t="s">
        <v>29</v>
      </c>
    </row>
    <row r="29" spans="1:6" s="6" customFormat="1" ht="13.5" customHeight="1" thickTop="1" thickBot="1" x14ac:dyDescent="0.25">
      <c r="A29" s="630"/>
      <c r="B29" s="434" t="s">
        <v>95</v>
      </c>
      <c r="C29" s="43">
        <v>0</v>
      </c>
      <c r="D29" s="43">
        <v>0</v>
      </c>
      <c r="E29" s="39" t="s">
        <v>96</v>
      </c>
      <c r="F29" s="624"/>
    </row>
    <row r="30" spans="1:6" s="6" customFormat="1" ht="13.5" customHeight="1" thickTop="1" thickBot="1" x14ac:dyDescent="0.25">
      <c r="A30" s="630"/>
      <c r="B30" s="434" t="s">
        <v>4</v>
      </c>
      <c r="C30" s="43">
        <v>12771</v>
      </c>
      <c r="D30" s="43">
        <v>571</v>
      </c>
      <c r="E30" s="39" t="s">
        <v>0</v>
      </c>
      <c r="F30" s="624"/>
    </row>
    <row r="31" spans="1:6" s="6" customFormat="1" ht="13.5" customHeight="1" thickTop="1" thickBot="1" x14ac:dyDescent="0.25">
      <c r="A31" s="629" t="s">
        <v>30</v>
      </c>
      <c r="B31" s="431" t="s">
        <v>93</v>
      </c>
      <c r="C31" s="86">
        <v>0</v>
      </c>
      <c r="D31" s="86">
        <v>3454</v>
      </c>
      <c r="E31" s="178" t="s">
        <v>94</v>
      </c>
      <c r="F31" s="625" t="s">
        <v>31</v>
      </c>
    </row>
    <row r="32" spans="1:6" s="6" customFormat="1" ht="13.5" customHeight="1" thickTop="1" thickBot="1" x14ac:dyDescent="0.25">
      <c r="A32" s="629"/>
      <c r="B32" s="431" t="s">
        <v>95</v>
      </c>
      <c r="C32" s="86">
        <v>0</v>
      </c>
      <c r="D32" s="86">
        <v>44</v>
      </c>
      <c r="E32" s="178" t="s">
        <v>96</v>
      </c>
      <c r="F32" s="625"/>
    </row>
    <row r="33" spans="1:6" s="6" customFormat="1" ht="13.5" customHeight="1" thickTop="1" thickBot="1" x14ac:dyDescent="0.25">
      <c r="A33" s="629"/>
      <c r="B33" s="431" t="s">
        <v>4</v>
      </c>
      <c r="C33" s="85">
        <v>65350</v>
      </c>
      <c r="D33" s="85">
        <v>3498</v>
      </c>
      <c r="E33" s="178" t="s">
        <v>0</v>
      </c>
      <c r="F33" s="625"/>
    </row>
    <row r="34" spans="1:6" s="6" customFormat="1" ht="13.5" customHeight="1" thickTop="1" thickBot="1" x14ac:dyDescent="0.25">
      <c r="A34" s="630" t="s">
        <v>32</v>
      </c>
      <c r="B34" s="434" t="s">
        <v>93</v>
      </c>
      <c r="C34" s="43">
        <v>0</v>
      </c>
      <c r="D34" s="43">
        <v>364</v>
      </c>
      <c r="E34" s="39" t="s">
        <v>94</v>
      </c>
      <c r="F34" s="624" t="s">
        <v>33</v>
      </c>
    </row>
    <row r="35" spans="1:6" s="6" customFormat="1" ht="13.5" customHeight="1" thickTop="1" thickBot="1" x14ac:dyDescent="0.25">
      <c r="A35" s="630"/>
      <c r="B35" s="434" t="s">
        <v>95</v>
      </c>
      <c r="C35" s="43">
        <v>0</v>
      </c>
      <c r="D35" s="43">
        <v>0</v>
      </c>
      <c r="E35" s="39" t="s">
        <v>96</v>
      </c>
      <c r="F35" s="624"/>
    </row>
    <row r="36" spans="1:6" ht="13.5" customHeight="1" thickTop="1" x14ac:dyDescent="0.2">
      <c r="A36" s="631"/>
      <c r="B36" s="435" t="s">
        <v>4</v>
      </c>
      <c r="C36" s="45">
        <v>5505</v>
      </c>
      <c r="D36" s="45">
        <v>364</v>
      </c>
      <c r="E36" s="40" t="s">
        <v>0</v>
      </c>
      <c r="F36" s="632"/>
    </row>
    <row r="37" spans="1:6" ht="21.75" customHeight="1" thickBot="1" x14ac:dyDescent="0.25">
      <c r="A37" s="615" t="s">
        <v>4</v>
      </c>
      <c r="B37" s="430" t="s">
        <v>93</v>
      </c>
      <c r="C37" s="89">
        <v>0</v>
      </c>
      <c r="D37" s="89">
        <v>6353</v>
      </c>
      <c r="E37" s="177" t="s">
        <v>94</v>
      </c>
      <c r="F37" s="618" t="s">
        <v>0</v>
      </c>
    </row>
    <row r="38" spans="1:6" ht="21.75" customHeight="1" thickTop="1" thickBot="1" x14ac:dyDescent="0.25">
      <c r="A38" s="616"/>
      <c r="B38" s="431" t="s">
        <v>95</v>
      </c>
      <c r="C38" s="85">
        <v>0</v>
      </c>
      <c r="D38" s="85">
        <v>73</v>
      </c>
      <c r="E38" s="178" t="s">
        <v>96</v>
      </c>
      <c r="F38" s="619"/>
    </row>
    <row r="39" spans="1:6" ht="21.75" customHeight="1" thickTop="1" x14ac:dyDescent="0.2">
      <c r="A39" s="617"/>
      <c r="B39" s="432" t="s">
        <v>4</v>
      </c>
      <c r="C39" s="94">
        <v>158432</v>
      </c>
      <c r="D39" s="94">
        <v>6426</v>
      </c>
      <c r="E39" s="179" t="s">
        <v>0</v>
      </c>
      <c r="F39" s="620"/>
    </row>
    <row r="40" spans="1:6" x14ac:dyDescent="0.2">
      <c r="C40" s="114"/>
      <c r="D40" s="114"/>
      <c r="E40" s="114"/>
    </row>
    <row r="41" spans="1:6" x14ac:dyDescent="0.2">
      <c r="C41" s="114"/>
    </row>
    <row r="42" spans="1:6" x14ac:dyDescent="0.2">
      <c r="C42" s="114"/>
      <c r="D42" s="114"/>
      <c r="E42" s="114"/>
    </row>
    <row r="79" spans="1:4" x14ac:dyDescent="0.2">
      <c r="A79" s="1"/>
      <c r="B79" s="1"/>
      <c r="C79" s="1"/>
      <c r="D79" s="1"/>
    </row>
    <row r="81" spans="3:4" s="1" customFormat="1" x14ac:dyDescent="0.2">
      <c r="C81" s="114"/>
      <c r="D81" s="114"/>
    </row>
  </sheetData>
  <mergeCells count="34">
    <mergeCell ref="A28:A30"/>
    <mergeCell ref="F16:F18"/>
    <mergeCell ref="F19:F21"/>
    <mergeCell ref="F25:F27"/>
    <mergeCell ref="F28:F30"/>
    <mergeCell ref="F22:F24"/>
    <mergeCell ref="A13:A15"/>
    <mergeCell ref="A16:A18"/>
    <mergeCell ref="A19:A21"/>
    <mergeCell ref="A22:A24"/>
    <mergeCell ref="A25:A27"/>
    <mergeCell ref="A37:A39"/>
    <mergeCell ref="F37:F39"/>
    <mergeCell ref="A2:F2"/>
    <mergeCell ref="A3:F3"/>
    <mergeCell ref="A4:F4"/>
    <mergeCell ref="A5:F5"/>
    <mergeCell ref="B7:B9"/>
    <mergeCell ref="F10:F12"/>
    <mergeCell ref="F13:F15"/>
    <mergeCell ref="F7:F9"/>
    <mergeCell ref="E7:E9"/>
    <mergeCell ref="A31:A33"/>
    <mergeCell ref="A34:A36"/>
    <mergeCell ref="F31:F33"/>
    <mergeCell ref="F34:F36"/>
    <mergeCell ref="A10:A12"/>
    <mergeCell ref="A1:F1"/>
    <mergeCell ref="A6:B6"/>
    <mergeCell ref="E6:F6"/>
    <mergeCell ref="C6:D6"/>
    <mergeCell ref="A7:A9"/>
    <mergeCell ref="C7:C8"/>
    <mergeCell ref="D7:D8"/>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7"/>
  <sheetViews>
    <sheetView view="pageBreakPreview" zoomScale="90" zoomScaleNormal="100" zoomScaleSheetLayoutView="90" workbookViewId="0">
      <selection activeCell="B12" sqref="B12"/>
    </sheetView>
  </sheetViews>
  <sheetFormatPr defaultRowHeight="15" x14ac:dyDescent="0.2"/>
  <cols>
    <col min="1" max="1" width="5.88671875" style="59" bestFit="1" customWidth="1"/>
    <col min="2" max="2" width="40.77734375" style="59" customWidth="1"/>
    <col min="3" max="4" width="7.44140625" style="1" bestFit="1" customWidth="1"/>
    <col min="5" max="5" width="7" style="1" bestFit="1" customWidth="1"/>
    <col min="6" max="6" width="7.44140625" style="1" bestFit="1" customWidth="1"/>
    <col min="7" max="7" width="5.44140625" style="1" bestFit="1" customWidth="1"/>
    <col min="8" max="8" width="7.44140625" style="1" bestFit="1" customWidth="1"/>
    <col min="9" max="9" width="6.6640625" style="1" bestFit="1" customWidth="1"/>
    <col min="10" max="10" width="6.44140625" style="1" bestFit="1" customWidth="1"/>
    <col min="11" max="11" width="7.44140625" style="1" bestFit="1" customWidth="1"/>
    <col min="12" max="12" width="40.77734375" style="1" customWidth="1"/>
    <col min="13" max="13" width="5.77734375" style="1" customWidth="1"/>
    <col min="14" max="16384" width="8.88671875" style="1"/>
  </cols>
  <sheetData>
    <row r="1" spans="1:13" s="11" customFormat="1" x14ac:dyDescent="0.2">
      <c r="A1" s="573"/>
      <c r="B1" s="573"/>
      <c r="C1" s="573"/>
      <c r="D1" s="573"/>
      <c r="E1" s="573"/>
      <c r="F1" s="573"/>
      <c r="G1" s="573"/>
      <c r="H1" s="573"/>
      <c r="I1" s="573"/>
      <c r="J1" s="573"/>
      <c r="K1" s="573"/>
      <c r="L1" s="573"/>
      <c r="M1" s="573"/>
    </row>
    <row r="2" spans="1:13" s="9" customFormat="1" ht="20.25" x14ac:dyDescent="0.2">
      <c r="A2" s="577" t="s">
        <v>105</v>
      </c>
      <c r="B2" s="577"/>
      <c r="C2" s="577"/>
      <c r="D2" s="577"/>
      <c r="E2" s="577"/>
      <c r="F2" s="577"/>
      <c r="G2" s="577"/>
      <c r="H2" s="577"/>
      <c r="I2" s="577"/>
      <c r="J2" s="577"/>
      <c r="K2" s="577"/>
      <c r="L2" s="577"/>
      <c r="M2" s="577"/>
    </row>
    <row r="3" spans="1:13" s="9" customFormat="1" ht="20.25" x14ac:dyDescent="0.2">
      <c r="A3" s="634" t="s">
        <v>273</v>
      </c>
      <c r="B3" s="634"/>
      <c r="C3" s="634"/>
      <c r="D3" s="634"/>
      <c r="E3" s="634"/>
      <c r="F3" s="634"/>
      <c r="G3" s="634"/>
      <c r="H3" s="634"/>
      <c r="I3" s="634"/>
      <c r="J3" s="634"/>
      <c r="K3" s="634"/>
      <c r="L3" s="634"/>
      <c r="M3" s="634"/>
    </row>
    <row r="4" spans="1:13" ht="15.75" x14ac:dyDescent="0.2">
      <c r="A4" s="581" t="s">
        <v>106</v>
      </c>
      <c r="B4" s="581"/>
      <c r="C4" s="581"/>
      <c r="D4" s="581"/>
      <c r="E4" s="581"/>
      <c r="F4" s="581"/>
      <c r="G4" s="581"/>
      <c r="H4" s="581"/>
      <c r="I4" s="581"/>
      <c r="J4" s="581"/>
      <c r="K4" s="581"/>
      <c r="L4" s="581"/>
      <c r="M4" s="581"/>
    </row>
    <row r="5" spans="1:13" ht="15.75" x14ac:dyDescent="0.2">
      <c r="A5" s="635" t="s">
        <v>274</v>
      </c>
      <c r="B5" s="635"/>
      <c r="C5" s="635"/>
      <c r="D5" s="635"/>
      <c r="E5" s="635"/>
      <c r="F5" s="635"/>
      <c r="G5" s="635"/>
      <c r="H5" s="635"/>
      <c r="I5" s="635"/>
      <c r="J5" s="635"/>
      <c r="K5" s="635"/>
      <c r="L5" s="635"/>
      <c r="M5" s="635"/>
    </row>
    <row r="6" spans="1:13" ht="15.75" x14ac:dyDescent="0.2">
      <c r="A6" s="582" t="s">
        <v>622</v>
      </c>
      <c r="B6" s="582"/>
      <c r="C6" s="574">
        <v>2014</v>
      </c>
      <c r="D6" s="574"/>
      <c r="E6" s="574"/>
      <c r="F6" s="574"/>
      <c r="G6" s="574"/>
      <c r="H6" s="574"/>
      <c r="I6" s="574"/>
      <c r="J6" s="574"/>
      <c r="K6" s="574"/>
      <c r="L6" s="175"/>
      <c r="M6" s="176" t="s">
        <v>254</v>
      </c>
    </row>
    <row r="7" spans="1:13" ht="36" x14ac:dyDescent="0.2">
      <c r="A7" s="136" t="s">
        <v>281</v>
      </c>
      <c r="B7" s="621" t="s">
        <v>3</v>
      </c>
      <c r="C7" s="269" t="s">
        <v>0</v>
      </c>
      <c r="D7" s="270" t="s">
        <v>43</v>
      </c>
      <c r="E7" s="270" t="s">
        <v>44</v>
      </c>
      <c r="F7" s="270" t="s">
        <v>45</v>
      </c>
      <c r="G7" s="270" t="s">
        <v>80</v>
      </c>
      <c r="H7" s="270" t="s">
        <v>79</v>
      </c>
      <c r="I7" s="270" t="s">
        <v>85</v>
      </c>
      <c r="J7" s="270" t="s">
        <v>83</v>
      </c>
      <c r="K7" s="270" t="s">
        <v>103</v>
      </c>
      <c r="L7" s="575" t="s">
        <v>7</v>
      </c>
      <c r="M7" s="575"/>
    </row>
    <row r="8" spans="1:13" ht="39" x14ac:dyDescent="0.2">
      <c r="A8" s="182" t="s">
        <v>50</v>
      </c>
      <c r="B8" s="576"/>
      <c r="C8" s="82" t="s">
        <v>4</v>
      </c>
      <c r="D8" s="74" t="s">
        <v>46</v>
      </c>
      <c r="E8" s="74" t="s">
        <v>47</v>
      </c>
      <c r="F8" s="74" t="s">
        <v>48</v>
      </c>
      <c r="G8" s="74" t="s">
        <v>81</v>
      </c>
      <c r="H8" s="74" t="s">
        <v>82</v>
      </c>
      <c r="I8" s="74" t="s">
        <v>49</v>
      </c>
      <c r="J8" s="74" t="s">
        <v>84</v>
      </c>
      <c r="K8" s="74" t="s">
        <v>104</v>
      </c>
      <c r="L8" s="584"/>
      <c r="M8" s="584"/>
    </row>
    <row r="9" spans="1:13" s="5" customFormat="1" ht="16.5" thickBot="1" x14ac:dyDescent="0.25">
      <c r="A9" s="195" t="s">
        <v>377</v>
      </c>
      <c r="B9" s="377" t="s">
        <v>383</v>
      </c>
      <c r="C9" s="174">
        <f>K9+J9+I9+H9+G9+F9+E9+D9</f>
        <v>8152</v>
      </c>
      <c r="D9" s="174">
        <v>0</v>
      </c>
      <c r="E9" s="174">
        <v>43</v>
      </c>
      <c r="F9" s="174">
        <v>0</v>
      </c>
      <c r="G9" s="174">
        <v>0</v>
      </c>
      <c r="H9" s="174">
        <v>12</v>
      </c>
      <c r="I9" s="174">
        <v>0</v>
      </c>
      <c r="J9" s="174">
        <v>110</v>
      </c>
      <c r="K9" s="174">
        <v>7987</v>
      </c>
      <c r="L9" s="589" t="s">
        <v>417</v>
      </c>
      <c r="M9" s="590"/>
    </row>
    <row r="10" spans="1:13" s="5" customFormat="1" ht="17.25" thickTop="1" thickBot="1" x14ac:dyDescent="0.25">
      <c r="A10" s="133" t="s">
        <v>381</v>
      </c>
      <c r="B10" s="378" t="s">
        <v>386</v>
      </c>
      <c r="C10" s="75">
        <f t="shared" ref="C10:C11" si="0">K10+J10+I10+H10+G10+F10+E10+D10</f>
        <v>8152</v>
      </c>
      <c r="D10" s="75">
        <v>0</v>
      </c>
      <c r="E10" s="75">
        <v>43</v>
      </c>
      <c r="F10" s="75">
        <v>0</v>
      </c>
      <c r="G10" s="75">
        <v>0</v>
      </c>
      <c r="H10" s="75">
        <v>12</v>
      </c>
      <c r="I10" s="75">
        <v>0</v>
      </c>
      <c r="J10" s="75">
        <v>110</v>
      </c>
      <c r="K10" s="75">
        <v>7987</v>
      </c>
      <c r="L10" s="591" t="s">
        <v>419</v>
      </c>
      <c r="M10" s="592"/>
    </row>
    <row r="11" spans="1:13" ht="16.5" thickTop="1" thickBot="1" x14ac:dyDescent="0.25">
      <c r="A11" s="264" t="s">
        <v>382</v>
      </c>
      <c r="B11" s="379" t="s">
        <v>518</v>
      </c>
      <c r="C11" s="173">
        <f t="shared" si="0"/>
        <v>8152</v>
      </c>
      <c r="D11" s="173">
        <v>0</v>
      </c>
      <c r="E11" s="173">
        <v>43</v>
      </c>
      <c r="F11" s="173">
        <v>0</v>
      </c>
      <c r="G11" s="173">
        <v>0</v>
      </c>
      <c r="H11" s="173">
        <v>12</v>
      </c>
      <c r="I11" s="173">
        <v>0</v>
      </c>
      <c r="J11" s="173">
        <v>110</v>
      </c>
      <c r="K11" s="173">
        <v>7987</v>
      </c>
      <c r="L11" s="587" t="s">
        <v>420</v>
      </c>
      <c r="M11" s="588"/>
    </row>
    <row r="12" spans="1:13" s="5" customFormat="1" ht="17.25" thickTop="1" thickBot="1" x14ac:dyDescent="0.25">
      <c r="A12" s="194" t="s">
        <v>86</v>
      </c>
      <c r="B12" s="380" t="s">
        <v>387</v>
      </c>
      <c r="C12" s="75">
        <f>SUM(D12:K12)</f>
        <v>269571</v>
      </c>
      <c r="D12" s="75">
        <f t="shared" ref="D12:K12" si="1">D13+D17+D19+D21+D23+D25+D26+D28+D30+D32+D34+D36+D38</f>
        <v>1008</v>
      </c>
      <c r="E12" s="75">
        <f t="shared" si="1"/>
        <v>1815</v>
      </c>
      <c r="F12" s="75">
        <f t="shared" si="1"/>
        <v>6238</v>
      </c>
      <c r="G12" s="75">
        <f t="shared" si="1"/>
        <v>2051</v>
      </c>
      <c r="H12" s="75">
        <f t="shared" si="1"/>
        <v>8218</v>
      </c>
      <c r="I12" s="75">
        <f t="shared" si="1"/>
        <v>2354</v>
      </c>
      <c r="J12" s="75">
        <f t="shared" si="1"/>
        <v>3557</v>
      </c>
      <c r="K12" s="75">
        <f t="shared" si="1"/>
        <v>244330</v>
      </c>
      <c r="L12" s="591" t="s">
        <v>421</v>
      </c>
      <c r="M12" s="592"/>
    </row>
    <row r="13" spans="1:13" s="5" customFormat="1" ht="17.25" thickTop="1" thickBot="1" x14ac:dyDescent="0.25">
      <c r="A13" s="192">
        <v>10</v>
      </c>
      <c r="B13" s="381" t="s">
        <v>388</v>
      </c>
      <c r="C13" s="174">
        <f t="shared" ref="C13:J13" si="2">C14+C15+C16</f>
        <v>44719</v>
      </c>
      <c r="D13" s="174">
        <f t="shared" si="2"/>
        <v>185</v>
      </c>
      <c r="E13" s="174">
        <f t="shared" si="2"/>
        <v>196</v>
      </c>
      <c r="F13" s="174">
        <f t="shared" si="2"/>
        <v>195</v>
      </c>
      <c r="G13" s="174">
        <f t="shared" si="2"/>
        <v>201</v>
      </c>
      <c r="H13" s="174">
        <f t="shared" si="2"/>
        <v>617</v>
      </c>
      <c r="I13" s="174">
        <f t="shared" si="2"/>
        <v>708</v>
      </c>
      <c r="J13" s="174">
        <f t="shared" si="2"/>
        <v>1139</v>
      </c>
      <c r="K13" s="174">
        <f>K14+K15+K16</f>
        <v>41478</v>
      </c>
      <c r="L13" s="593" t="s">
        <v>422</v>
      </c>
      <c r="M13" s="594"/>
    </row>
    <row r="14" spans="1:13" ht="16.5" thickTop="1" thickBot="1" x14ac:dyDescent="0.25">
      <c r="A14" s="265">
        <v>1071</v>
      </c>
      <c r="B14" s="382" t="s">
        <v>392</v>
      </c>
      <c r="C14" s="76">
        <f t="shared" ref="C14:C39" si="3">SUM(D14:K14)</f>
        <v>40545</v>
      </c>
      <c r="D14" s="76">
        <v>152</v>
      </c>
      <c r="E14" s="76">
        <v>136</v>
      </c>
      <c r="F14" s="76">
        <v>110</v>
      </c>
      <c r="G14" s="76">
        <v>66</v>
      </c>
      <c r="H14" s="76">
        <v>387</v>
      </c>
      <c r="I14" s="76">
        <v>437</v>
      </c>
      <c r="J14" s="76">
        <v>751</v>
      </c>
      <c r="K14" s="76">
        <v>38506</v>
      </c>
      <c r="L14" s="585" t="s">
        <v>427</v>
      </c>
      <c r="M14" s="586"/>
    </row>
    <row r="15" spans="1:13" ht="16.5" thickTop="1" thickBot="1" x14ac:dyDescent="0.25">
      <c r="A15" s="264">
        <v>1073</v>
      </c>
      <c r="B15" s="379" t="s">
        <v>521</v>
      </c>
      <c r="C15" s="173">
        <f t="shared" si="3"/>
        <v>1451</v>
      </c>
      <c r="D15" s="173">
        <v>0</v>
      </c>
      <c r="E15" s="173">
        <v>31</v>
      </c>
      <c r="F15" s="173">
        <v>31</v>
      </c>
      <c r="G15" s="173">
        <v>13</v>
      </c>
      <c r="H15" s="173">
        <v>66</v>
      </c>
      <c r="I15" s="173">
        <v>41</v>
      </c>
      <c r="J15" s="173">
        <v>54</v>
      </c>
      <c r="K15" s="173">
        <v>1215</v>
      </c>
      <c r="L15" s="587" t="s">
        <v>428</v>
      </c>
      <c r="M15" s="588"/>
    </row>
    <row r="16" spans="1:13" ht="16.5" thickTop="1" thickBot="1" x14ac:dyDescent="0.25">
      <c r="A16" s="265">
        <v>1079</v>
      </c>
      <c r="B16" s="382" t="s">
        <v>523</v>
      </c>
      <c r="C16" s="76">
        <f t="shared" si="3"/>
        <v>2723</v>
      </c>
      <c r="D16" s="76">
        <v>33</v>
      </c>
      <c r="E16" s="76">
        <v>29</v>
      </c>
      <c r="F16" s="76">
        <v>54</v>
      </c>
      <c r="G16" s="76">
        <v>122</v>
      </c>
      <c r="H16" s="76">
        <v>164</v>
      </c>
      <c r="I16" s="76">
        <v>230</v>
      </c>
      <c r="J16" s="76">
        <v>334</v>
      </c>
      <c r="K16" s="76">
        <v>1757</v>
      </c>
      <c r="L16" s="585" t="s">
        <v>522</v>
      </c>
      <c r="M16" s="586"/>
    </row>
    <row r="17" spans="1:13" s="5" customFormat="1" ht="17.25" thickTop="1" thickBot="1" x14ac:dyDescent="0.25">
      <c r="A17" s="192">
        <v>13</v>
      </c>
      <c r="B17" s="381" t="s">
        <v>395</v>
      </c>
      <c r="C17" s="174">
        <f t="shared" si="3"/>
        <v>7866</v>
      </c>
      <c r="D17" s="174">
        <v>3</v>
      </c>
      <c r="E17" s="174">
        <v>11</v>
      </c>
      <c r="F17" s="174">
        <v>112</v>
      </c>
      <c r="G17" s="174">
        <v>31</v>
      </c>
      <c r="H17" s="174">
        <v>116</v>
      </c>
      <c r="I17" s="174">
        <v>8</v>
      </c>
      <c r="J17" s="174">
        <v>56</v>
      </c>
      <c r="K17" s="174">
        <v>7529</v>
      </c>
      <c r="L17" s="595" t="s">
        <v>432</v>
      </c>
      <c r="M17" s="596"/>
    </row>
    <row r="18" spans="1:13" ht="16.5" thickTop="1" thickBot="1" x14ac:dyDescent="0.25">
      <c r="A18" s="265">
        <v>1392</v>
      </c>
      <c r="B18" s="382" t="s">
        <v>593</v>
      </c>
      <c r="C18" s="76">
        <f t="shared" si="3"/>
        <v>7866</v>
      </c>
      <c r="D18" s="76">
        <v>3</v>
      </c>
      <c r="E18" s="76">
        <v>11</v>
      </c>
      <c r="F18" s="76">
        <v>112</v>
      </c>
      <c r="G18" s="76">
        <v>31</v>
      </c>
      <c r="H18" s="76">
        <v>116</v>
      </c>
      <c r="I18" s="76">
        <v>8</v>
      </c>
      <c r="J18" s="76">
        <v>56</v>
      </c>
      <c r="K18" s="76">
        <v>7529</v>
      </c>
      <c r="L18" s="585" t="s">
        <v>433</v>
      </c>
      <c r="M18" s="586"/>
    </row>
    <row r="19" spans="1:13" s="5" customFormat="1" ht="17.25" thickTop="1" thickBot="1" x14ac:dyDescent="0.25">
      <c r="A19" s="192">
        <v>14</v>
      </c>
      <c r="B19" s="381" t="s">
        <v>396</v>
      </c>
      <c r="C19" s="174">
        <f t="shared" si="3"/>
        <v>109539</v>
      </c>
      <c r="D19" s="174">
        <v>405</v>
      </c>
      <c r="E19" s="174">
        <v>1165</v>
      </c>
      <c r="F19" s="174">
        <v>4600</v>
      </c>
      <c r="G19" s="174">
        <v>1060</v>
      </c>
      <c r="H19" s="174">
        <v>4593</v>
      </c>
      <c r="I19" s="174">
        <v>1576</v>
      </c>
      <c r="J19" s="174">
        <v>1063</v>
      </c>
      <c r="K19" s="174">
        <v>95077</v>
      </c>
      <c r="L19" s="595" t="s">
        <v>595</v>
      </c>
      <c r="M19" s="596"/>
    </row>
    <row r="20" spans="1:13" ht="27.75" customHeight="1" thickTop="1" thickBot="1" x14ac:dyDescent="0.25">
      <c r="A20" s="265">
        <v>1412</v>
      </c>
      <c r="B20" s="382" t="s">
        <v>590</v>
      </c>
      <c r="C20" s="76">
        <f t="shared" si="3"/>
        <v>109536</v>
      </c>
      <c r="D20" s="76">
        <v>402</v>
      </c>
      <c r="E20" s="76">
        <v>1165</v>
      </c>
      <c r="F20" s="76">
        <v>4600</v>
      </c>
      <c r="G20" s="76">
        <v>1060</v>
      </c>
      <c r="H20" s="76">
        <v>4593</v>
      </c>
      <c r="I20" s="76">
        <v>1576</v>
      </c>
      <c r="J20" s="76">
        <v>1063</v>
      </c>
      <c r="K20" s="76">
        <v>95077</v>
      </c>
      <c r="L20" s="585" t="s">
        <v>595</v>
      </c>
      <c r="M20" s="586"/>
    </row>
    <row r="21" spans="1:13" s="5" customFormat="1" ht="37.5" customHeight="1" thickTop="1" thickBot="1" x14ac:dyDescent="0.25">
      <c r="A21" s="192">
        <v>16</v>
      </c>
      <c r="B21" s="381" t="s">
        <v>584</v>
      </c>
      <c r="C21" s="174">
        <f t="shared" si="3"/>
        <v>14819</v>
      </c>
      <c r="D21" s="174">
        <v>70</v>
      </c>
      <c r="E21" s="174">
        <v>66</v>
      </c>
      <c r="F21" s="174">
        <v>538</v>
      </c>
      <c r="G21" s="174">
        <v>187</v>
      </c>
      <c r="H21" s="174">
        <v>472</v>
      </c>
      <c r="I21" s="174">
        <v>7</v>
      </c>
      <c r="J21" s="174">
        <v>22</v>
      </c>
      <c r="K21" s="174">
        <v>13457</v>
      </c>
      <c r="L21" s="593" t="s">
        <v>585</v>
      </c>
      <c r="M21" s="594"/>
    </row>
    <row r="22" spans="1:13" ht="16.5" thickTop="1" thickBot="1" x14ac:dyDescent="0.25">
      <c r="A22" s="265">
        <v>1622</v>
      </c>
      <c r="B22" s="382" t="s">
        <v>583</v>
      </c>
      <c r="C22" s="76">
        <f t="shared" si="3"/>
        <v>14819</v>
      </c>
      <c r="D22" s="76">
        <v>70</v>
      </c>
      <c r="E22" s="76">
        <v>66</v>
      </c>
      <c r="F22" s="76">
        <v>538</v>
      </c>
      <c r="G22" s="76">
        <v>187</v>
      </c>
      <c r="H22" s="76">
        <v>472</v>
      </c>
      <c r="I22" s="76">
        <v>7</v>
      </c>
      <c r="J22" s="76">
        <v>22</v>
      </c>
      <c r="K22" s="76">
        <v>13457</v>
      </c>
      <c r="L22" s="585" t="s">
        <v>586</v>
      </c>
      <c r="M22" s="586"/>
    </row>
    <row r="23" spans="1:13" s="5" customFormat="1" ht="17.25" thickTop="1" thickBot="1" x14ac:dyDescent="0.25">
      <c r="A23" s="213">
        <v>18</v>
      </c>
      <c r="B23" s="383" t="s">
        <v>580</v>
      </c>
      <c r="C23" s="174">
        <f t="shared" si="3"/>
        <v>5874</v>
      </c>
      <c r="D23" s="174">
        <v>52</v>
      </c>
      <c r="E23" s="174">
        <v>0</v>
      </c>
      <c r="F23" s="174">
        <v>0</v>
      </c>
      <c r="G23" s="174">
        <v>0</v>
      </c>
      <c r="H23" s="174">
        <v>129</v>
      </c>
      <c r="I23" s="174">
        <v>0</v>
      </c>
      <c r="J23" s="174">
        <v>0</v>
      </c>
      <c r="K23" s="174">
        <v>5693</v>
      </c>
      <c r="L23" s="595" t="s">
        <v>441</v>
      </c>
      <c r="M23" s="596"/>
    </row>
    <row r="24" spans="1:13" ht="28.5" customHeight="1" thickTop="1" thickBot="1" x14ac:dyDescent="0.25">
      <c r="A24" s="265">
        <v>1811</v>
      </c>
      <c r="B24" s="382" t="s">
        <v>579</v>
      </c>
      <c r="C24" s="76">
        <f t="shared" si="3"/>
        <v>5874</v>
      </c>
      <c r="D24" s="76">
        <v>52</v>
      </c>
      <c r="E24" s="76">
        <v>0</v>
      </c>
      <c r="F24" s="76">
        <v>0</v>
      </c>
      <c r="G24" s="76">
        <v>0</v>
      </c>
      <c r="H24" s="76">
        <v>129</v>
      </c>
      <c r="I24" s="76">
        <v>0</v>
      </c>
      <c r="J24" s="76">
        <v>0</v>
      </c>
      <c r="K24" s="76">
        <v>5693</v>
      </c>
      <c r="L24" s="306" t="s">
        <v>442</v>
      </c>
      <c r="M24" s="307"/>
    </row>
    <row r="25" spans="1:13" s="5" customFormat="1" ht="17.25" thickTop="1" thickBot="1" x14ac:dyDescent="0.25">
      <c r="A25" s="213">
        <v>20</v>
      </c>
      <c r="B25" s="383" t="s">
        <v>576</v>
      </c>
      <c r="C25" s="174">
        <f t="shared" si="3"/>
        <v>593</v>
      </c>
      <c r="D25" s="174">
        <v>1</v>
      </c>
      <c r="E25" s="174">
        <v>2</v>
      </c>
      <c r="F25" s="174">
        <v>15</v>
      </c>
      <c r="G25" s="174">
        <v>12</v>
      </c>
      <c r="H25" s="174">
        <v>12</v>
      </c>
      <c r="I25" s="174">
        <v>1</v>
      </c>
      <c r="J25" s="174">
        <v>10</v>
      </c>
      <c r="K25" s="174">
        <v>540</v>
      </c>
      <c r="L25" s="595" t="s">
        <v>445</v>
      </c>
      <c r="M25" s="596"/>
    </row>
    <row r="26" spans="1:13" s="5" customFormat="1" ht="17.25" customHeight="1" thickTop="1" thickBot="1" x14ac:dyDescent="0.25">
      <c r="A26" s="133">
        <v>22</v>
      </c>
      <c r="B26" s="378" t="s">
        <v>573</v>
      </c>
      <c r="C26" s="75">
        <f t="shared" si="3"/>
        <v>805</v>
      </c>
      <c r="D26" s="75">
        <v>1</v>
      </c>
      <c r="E26" s="75">
        <v>8</v>
      </c>
      <c r="F26" s="75">
        <v>25</v>
      </c>
      <c r="G26" s="75">
        <v>5</v>
      </c>
      <c r="H26" s="75">
        <v>6</v>
      </c>
      <c r="I26" s="75">
        <v>1</v>
      </c>
      <c r="J26" s="75">
        <v>9</v>
      </c>
      <c r="K26" s="75">
        <v>750</v>
      </c>
      <c r="L26" s="591" t="s">
        <v>446</v>
      </c>
      <c r="M26" s="592"/>
    </row>
    <row r="27" spans="1:13" ht="24" customHeight="1" thickTop="1" thickBot="1" x14ac:dyDescent="0.25">
      <c r="A27" s="314">
        <v>2211</v>
      </c>
      <c r="B27" s="384" t="s">
        <v>574</v>
      </c>
      <c r="C27" s="216">
        <f t="shared" si="3"/>
        <v>805</v>
      </c>
      <c r="D27" s="216">
        <v>1</v>
      </c>
      <c r="E27" s="216">
        <v>8</v>
      </c>
      <c r="F27" s="216">
        <v>25</v>
      </c>
      <c r="G27" s="216">
        <v>5</v>
      </c>
      <c r="H27" s="216">
        <v>6</v>
      </c>
      <c r="I27" s="216">
        <v>1</v>
      </c>
      <c r="J27" s="216">
        <v>9</v>
      </c>
      <c r="K27" s="216">
        <v>750</v>
      </c>
      <c r="L27" s="599" t="s">
        <v>570</v>
      </c>
      <c r="M27" s="600"/>
    </row>
    <row r="28" spans="1:13" s="5" customFormat="1" ht="17.25" thickTop="1" thickBot="1" x14ac:dyDescent="0.25">
      <c r="A28" s="133">
        <v>23</v>
      </c>
      <c r="B28" s="378" t="s">
        <v>575</v>
      </c>
      <c r="C28" s="75">
        <f t="shared" si="3"/>
        <v>4066</v>
      </c>
      <c r="D28" s="75">
        <v>0</v>
      </c>
      <c r="E28" s="75">
        <v>0</v>
      </c>
      <c r="F28" s="75">
        <v>30</v>
      </c>
      <c r="G28" s="75">
        <v>0</v>
      </c>
      <c r="H28" s="75">
        <v>6</v>
      </c>
      <c r="I28" s="75">
        <v>0</v>
      </c>
      <c r="J28" s="75">
        <v>30</v>
      </c>
      <c r="K28" s="75">
        <v>4000</v>
      </c>
      <c r="L28" s="591" t="s">
        <v>448</v>
      </c>
      <c r="M28" s="592"/>
    </row>
    <row r="29" spans="1:13" ht="16.5" thickTop="1" thickBot="1" x14ac:dyDescent="0.25">
      <c r="A29" s="315">
        <v>2310</v>
      </c>
      <c r="B29" s="385" t="s">
        <v>404</v>
      </c>
      <c r="C29" s="216">
        <f t="shared" si="3"/>
        <v>4066</v>
      </c>
      <c r="D29" s="216">
        <v>0</v>
      </c>
      <c r="E29" s="216">
        <v>0</v>
      </c>
      <c r="F29" s="216">
        <v>30</v>
      </c>
      <c r="G29" s="216">
        <v>0</v>
      </c>
      <c r="H29" s="216">
        <v>6</v>
      </c>
      <c r="I29" s="216">
        <v>0</v>
      </c>
      <c r="J29" s="216">
        <v>30</v>
      </c>
      <c r="K29" s="216">
        <v>4000</v>
      </c>
      <c r="L29" s="599" t="s">
        <v>449</v>
      </c>
      <c r="M29" s="600"/>
    </row>
    <row r="30" spans="1:13" s="5" customFormat="1" ht="24" thickTop="1" thickBot="1" x14ac:dyDescent="0.25">
      <c r="A30" s="133">
        <v>25</v>
      </c>
      <c r="B30" s="378" t="s">
        <v>566</v>
      </c>
      <c r="C30" s="75">
        <f t="shared" si="3"/>
        <v>59163</v>
      </c>
      <c r="D30" s="75">
        <v>120</v>
      </c>
      <c r="E30" s="75">
        <v>143</v>
      </c>
      <c r="F30" s="75">
        <v>471</v>
      </c>
      <c r="G30" s="75">
        <v>174</v>
      </c>
      <c r="H30" s="75">
        <v>1497</v>
      </c>
      <c r="I30" s="75">
        <v>0</v>
      </c>
      <c r="J30" s="75">
        <v>907</v>
      </c>
      <c r="K30" s="75">
        <v>55851</v>
      </c>
      <c r="L30" s="591" t="s">
        <v>562</v>
      </c>
      <c r="M30" s="592"/>
    </row>
    <row r="31" spans="1:13" ht="16.5" thickTop="1" thickBot="1" x14ac:dyDescent="0.25">
      <c r="A31" s="315">
        <v>2511</v>
      </c>
      <c r="B31" s="385" t="s">
        <v>408</v>
      </c>
      <c r="C31" s="216">
        <f t="shared" si="3"/>
        <v>59163</v>
      </c>
      <c r="D31" s="216">
        <v>120</v>
      </c>
      <c r="E31" s="216">
        <v>143</v>
      </c>
      <c r="F31" s="216">
        <v>471</v>
      </c>
      <c r="G31" s="216">
        <v>174</v>
      </c>
      <c r="H31" s="216">
        <v>1497</v>
      </c>
      <c r="I31" s="216">
        <v>0</v>
      </c>
      <c r="J31" s="216">
        <v>907</v>
      </c>
      <c r="K31" s="216">
        <v>55851</v>
      </c>
      <c r="L31" s="599" t="s">
        <v>454</v>
      </c>
      <c r="M31" s="600"/>
    </row>
    <row r="32" spans="1:13" s="5" customFormat="1" ht="17.25" thickTop="1" thickBot="1" x14ac:dyDescent="0.25">
      <c r="A32" s="133">
        <v>27</v>
      </c>
      <c r="B32" s="378" t="s">
        <v>409</v>
      </c>
      <c r="C32" s="75">
        <f t="shared" si="3"/>
        <v>82</v>
      </c>
      <c r="D32" s="75">
        <v>9</v>
      </c>
      <c r="E32" s="75">
        <v>4</v>
      </c>
      <c r="F32" s="75">
        <v>7</v>
      </c>
      <c r="G32" s="75">
        <v>8</v>
      </c>
      <c r="H32" s="75">
        <v>12</v>
      </c>
      <c r="I32" s="75">
        <v>0</v>
      </c>
      <c r="J32" s="75">
        <v>0</v>
      </c>
      <c r="K32" s="75">
        <v>42</v>
      </c>
      <c r="L32" s="591" t="s">
        <v>456</v>
      </c>
      <c r="M32" s="592"/>
    </row>
    <row r="33" spans="1:13" ht="16.5" thickTop="1" thickBot="1" x14ac:dyDescent="0.25">
      <c r="A33" s="315">
        <v>2790</v>
      </c>
      <c r="B33" s="385" t="s">
        <v>552</v>
      </c>
      <c r="C33" s="216">
        <f t="shared" si="3"/>
        <v>82</v>
      </c>
      <c r="D33" s="216">
        <v>9</v>
      </c>
      <c r="E33" s="216">
        <v>4</v>
      </c>
      <c r="F33" s="216">
        <v>7</v>
      </c>
      <c r="G33" s="216">
        <v>8</v>
      </c>
      <c r="H33" s="216">
        <v>12</v>
      </c>
      <c r="I33" s="216">
        <v>0</v>
      </c>
      <c r="J33" s="216">
        <v>0</v>
      </c>
      <c r="K33" s="216">
        <v>42</v>
      </c>
      <c r="L33" s="599" t="s">
        <v>458</v>
      </c>
      <c r="M33" s="600"/>
    </row>
    <row r="34" spans="1:13" s="5" customFormat="1" ht="17.25" thickTop="1" thickBot="1" x14ac:dyDescent="0.25">
      <c r="A34" s="133">
        <v>31</v>
      </c>
      <c r="B34" s="378" t="s">
        <v>412</v>
      </c>
      <c r="C34" s="75">
        <f t="shared" si="3"/>
        <v>21726</v>
      </c>
      <c r="D34" s="75">
        <v>162</v>
      </c>
      <c r="E34" s="75">
        <v>127</v>
      </c>
      <c r="F34" s="75">
        <v>245</v>
      </c>
      <c r="G34" s="75">
        <v>369</v>
      </c>
      <c r="H34" s="75">
        <v>740</v>
      </c>
      <c r="I34" s="75">
        <v>53</v>
      </c>
      <c r="J34" s="75">
        <v>195</v>
      </c>
      <c r="K34" s="75">
        <v>19835</v>
      </c>
      <c r="L34" s="591" t="s">
        <v>462</v>
      </c>
      <c r="M34" s="592"/>
    </row>
    <row r="35" spans="1:13" ht="16.5" thickTop="1" thickBot="1" x14ac:dyDescent="0.25">
      <c r="A35" s="315">
        <v>3100</v>
      </c>
      <c r="B35" s="385" t="s">
        <v>412</v>
      </c>
      <c r="C35" s="216">
        <f t="shared" si="3"/>
        <v>21726</v>
      </c>
      <c r="D35" s="216">
        <v>162</v>
      </c>
      <c r="E35" s="216">
        <v>127</v>
      </c>
      <c r="F35" s="216">
        <v>245</v>
      </c>
      <c r="G35" s="216">
        <v>369</v>
      </c>
      <c r="H35" s="216">
        <v>740</v>
      </c>
      <c r="I35" s="216">
        <v>53</v>
      </c>
      <c r="J35" s="216">
        <v>195</v>
      </c>
      <c r="K35" s="216">
        <v>19835</v>
      </c>
      <c r="L35" s="599" t="s">
        <v>463</v>
      </c>
      <c r="M35" s="600"/>
    </row>
    <row r="36" spans="1:13" s="5" customFormat="1" ht="17.25" thickTop="1" thickBot="1" x14ac:dyDescent="0.25">
      <c r="A36" s="133">
        <v>32</v>
      </c>
      <c r="B36" s="378" t="s">
        <v>413</v>
      </c>
      <c r="C36" s="75">
        <f t="shared" si="3"/>
        <v>171</v>
      </c>
      <c r="D36" s="75">
        <v>0</v>
      </c>
      <c r="E36" s="75">
        <v>84</v>
      </c>
      <c r="F36" s="75">
        <v>0</v>
      </c>
      <c r="G36" s="75">
        <v>4</v>
      </c>
      <c r="H36" s="75">
        <v>5</v>
      </c>
      <c r="I36" s="75">
        <v>0</v>
      </c>
      <c r="J36" s="75">
        <v>0</v>
      </c>
      <c r="K36" s="75">
        <v>78</v>
      </c>
      <c r="L36" s="591" t="s">
        <v>464</v>
      </c>
      <c r="M36" s="592"/>
    </row>
    <row r="37" spans="1:13" ht="16.5" thickTop="1" thickBot="1" x14ac:dyDescent="0.25">
      <c r="A37" s="315">
        <v>3290</v>
      </c>
      <c r="B37" s="385" t="s">
        <v>414</v>
      </c>
      <c r="C37" s="216">
        <f t="shared" si="3"/>
        <v>171</v>
      </c>
      <c r="D37" s="216">
        <v>0</v>
      </c>
      <c r="E37" s="216">
        <v>84</v>
      </c>
      <c r="F37" s="216">
        <v>0</v>
      </c>
      <c r="G37" s="216">
        <v>4</v>
      </c>
      <c r="H37" s="216">
        <v>5</v>
      </c>
      <c r="I37" s="216">
        <v>0</v>
      </c>
      <c r="J37" s="216">
        <v>0</v>
      </c>
      <c r="K37" s="216">
        <v>78</v>
      </c>
      <c r="L37" s="599" t="s">
        <v>465</v>
      </c>
      <c r="M37" s="600"/>
    </row>
    <row r="38" spans="1:13" s="5" customFormat="1" ht="17.25" thickTop="1" thickBot="1" x14ac:dyDescent="0.25">
      <c r="A38" s="133">
        <v>33</v>
      </c>
      <c r="B38" s="378" t="s">
        <v>537</v>
      </c>
      <c r="C38" s="75">
        <f t="shared" si="3"/>
        <v>148</v>
      </c>
      <c r="D38" s="75">
        <v>0</v>
      </c>
      <c r="E38" s="75">
        <v>9</v>
      </c>
      <c r="F38" s="75">
        <v>0</v>
      </c>
      <c r="G38" s="75">
        <v>0</v>
      </c>
      <c r="H38" s="75">
        <v>13</v>
      </c>
      <c r="I38" s="75">
        <v>0</v>
      </c>
      <c r="J38" s="75">
        <v>126</v>
      </c>
      <c r="K38" s="75">
        <v>0</v>
      </c>
      <c r="L38" s="591" t="s">
        <v>466</v>
      </c>
      <c r="M38" s="592"/>
    </row>
    <row r="39" spans="1:13" ht="15.75" thickTop="1" x14ac:dyDescent="0.2">
      <c r="A39" s="316">
        <v>3315</v>
      </c>
      <c r="B39" s="319" t="s">
        <v>535</v>
      </c>
      <c r="C39" s="216">
        <f t="shared" si="3"/>
        <v>148</v>
      </c>
      <c r="D39" s="216">
        <v>0</v>
      </c>
      <c r="E39" s="216">
        <v>9</v>
      </c>
      <c r="F39" s="216">
        <v>0</v>
      </c>
      <c r="G39" s="216">
        <v>0</v>
      </c>
      <c r="H39" s="216">
        <v>13</v>
      </c>
      <c r="I39" s="216">
        <v>0</v>
      </c>
      <c r="J39" s="216">
        <v>126</v>
      </c>
      <c r="K39" s="216">
        <v>0</v>
      </c>
      <c r="L39" s="601" t="s">
        <v>536</v>
      </c>
      <c r="M39" s="602"/>
    </row>
    <row r="40" spans="1:13" s="202" customFormat="1" ht="30" customHeight="1" x14ac:dyDescent="0.2">
      <c r="A40" s="531" t="s">
        <v>4</v>
      </c>
      <c r="B40" s="532"/>
      <c r="C40" s="387">
        <f>SUM(D40:K40)</f>
        <v>277723</v>
      </c>
      <c r="D40" s="386">
        <f t="shared" ref="D40:J40" si="4">D9+D12</f>
        <v>1008</v>
      </c>
      <c r="E40" s="386">
        <f t="shared" si="4"/>
        <v>1858</v>
      </c>
      <c r="F40" s="386">
        <f t="shared" si="4"/>
        <v>6238</v>
      </c>
      <c r="G40" s="386">
        <f t="shared" si="4"/>
        <v>2051</v>
      </c>
      <c r="H40" s="386">
        <f t="shared" si="4"/>
        <v>8230</v>
      </c>
      <c r="I40" s="386">
        <f t="shared" si="4"/>
        <v>2354</v>
      </c>
      <c r="J40" s="386">
        <f t="shared" si="4"/>
        <v>3667</v>
      </c>
      <c r="K40" s="388">
        <f>K9+K12</f>
        <v>252317</v>
      </c>
      <c r="L40" s="597" t="s">
        <v>0</v>
      </c>
      <c r="M40" s="598"/>
    </row>
    <row r="41" spans="1:13" x14ac:dyDescent="0.2">
      <c r="A41" s="1"/>
      <c r="B41" s="1"/>
    </row>
    <row r="42" spans="1:13" x14ac:dyDescent="0.2">
      <c r="A42" s="1"/>
      <c r="B42" s="1"/>
    </row>
    <row r="43" spans="1:13" x14ac:dyDescent="0.2">
      <c r="A43" s="1"/>
      <c r="B43" s="1"/>
    </row>
    <row r="44" spans="1:13" x14ac:dyDescent="0.2">
      <c r="A44" s="1"/>
      <c r="B44" s="1"/>
    </row>
    <row r="46" spans="1:13" x14ac:dyDescent="0.2">
      <c r="A46" s="1"/>
      <c r="B46" s="1"/>
    </row>
    <row r="47" spans="1:13" x14ac:dyDescent="0.2">
      <c r="A47" s="1"/>
      <c r="B47" s="1"/>
    </row>
    <row r="48" spans="1:13"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8" x14ac:dyDescent="0.2">
      <c r="A65" s="1"/>
      <c r="B65" s="1"/>
    </row>
    <row r="67" spans="1:8" x14ac:dyDescent="0.2">
      <c r="A67" s="1"/>
      <c r="B67" s="1"/>
      <c r="C67" s="113"/>
      <c r="D67" s="113"/>
      <c r="E67" s="113"/>
      <c r="F67" s="113"/>
      <c r="G67" s="113"/>
      <c r="H67" s="113"/>
    </row>
  </sheetData>
  <mergeCells count="41">
    <mergeCell ref="A40:B40"/>
    <mergeCell ref="L39:M39"/>
    <mergeCell ref="L40:M40"/>
    <mergeCell ref="L26:M26"/>
    <mergeCell ref="L27:M27"/>
    <mergeCell ref="L28:M28"/>
    <mergeCell ref="L29:M29"/>
    <mergeCell ref="L30:M30"/>
    <mergeCell ref="L31:M31"/>
    <mergeCell ref="L32:M32"/>
    <mergeCell ref="L33:M33"/>
    <mergeCell ref="L34:M34"/>
    <mergeCell ref="L35:M35"/>
    <mergeCell ref="L36:M36"/>
    <mergeCell ref="L37:M37"/>
    <mergeCell ref="L38:M38"/>
    <mergeCell ref="L23:M23"/>
    <mergeCell ref="L25:M25"/>
    <mergeCell ref="L21:M21"/>
    <mergeCell ref="L22:M22"/>
    <mergeCell ref="L11:M11"/>
    <mergeCell ref="L12:M12"/>
    <mergeCell ref="L18:M18"/>
    <mergeCell ref="L15:M15"/>
    <mergeCell ref="L19:M19"/>
    <mergeCell ref="L20:M20"/>
    <mergeCell ref="L16:M16"/>
    <mergeCell ref="L17:M17"/>
    <mergeCell ref="L13:M13"/>
    <mergeCell ref="L14:M14"/>
    <mergeCell ref="L9:M9"/>
    <mergeCell ref="L10:M10"/>
    <mergeCell ref="A1:M1"/>
    <mergeCell ref="A6:B6"/>
    <mergeCell ref="B7:B8"/>
    <mergeCell ref="A2:M2"/>
    <mergeCell ref="A3:M3"/>
    <mergeCell ref="A4:M4"/>
    <mergeCell ref="A5:M5"/>
    <mergeCell ref="C6:K6"/>
    <mergeCell ref="L7:M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7"/>
  <sheetViews>
    <sheetView view="pageBreakPreview" zoomScale="90" zoomScaleNormal="100" zoomScaleSheetLayoutView="90" workbookViewId="0">
      <selection activeCell="B7" sqref="B7:B8"/>
    </sheetView>
  </sheetViews>
  <sheetFormatPr defaultRowHeight="15" x14ac:dyDescent="0.2"/>
  <cols>
    <col min="1" max="1" width="5.77734375" style="59" customWidth="1"/>
    <col min="2" max="2" width="40.77734375" style="3" customWidth="1"/>
    <col min="3" max="4" width="7.44140625" style="1" bestFit="1" customWidth="1"/>
    <col min="5" max="5" width="5.77734375" style="1" bestFit="1" customWidth="1"/>
    <col min="6" max="6" width="7.44140625" style="1" bestFit="1" customWidth="1"/>
    <col min="7" max="7" width="7.33203125" style="1" bestFit="1" customWidth="1"/>
    <col min="8" max="8" width="7.44140625" style="1" bestFit="1" customWidth="1"/>
    <col min="9" max="9" width="6.6640625" style="1" bestFit="1" customWidth="1"/>
    <col min="10" max="10" width="6.33203125" style="1" bestFit="1" customWidth="1"/>
    <col min="11" max="11" width="6" style="1" bestFit="1" customWidth="1"/>
    <col min="12" max="12" width="7.33203125" style="1" bestFit="1" customWidth="1"/>
    <col min="13" max="13" width="40.77734375" style="1" customWidth="1"/>
    <col min="14" max="14" width="5.77734375" style="1" customWidth="1"/>
    <col min="15" max="16384" width="8.88671875" style="1"/>
  </cols>
  <sheetData>
    <row r="1" spans="1:14" s="11" customFormat="1" ht="6" customHeight="1" x14ac:dyDescent="0.2">
      <c r="A1" s="573"/>
      <c r="B1" s="573"/>
      <c r="C1" s="573"/>
      <c r="D1" s="573"/>
      <c r="E1" s="573"/>
      <c r="F1" s="573"/>
      <c r="G1" s="573"/>
      <c r="H1" s="573"/>
      <c r="I1" s="573"/>
      <c r="J1" s="573"/>
      <c r="K1" s="573"/>
      <c r="L1" s="573"/>
      <c r="M1" s="573"/>
      <c r="N1" s="573"/>
    </row>
    <row r="2" spans="1:14" s="9" customFormat="1" ht="20.25" x14ac:dyDescent="0.2">
      <c r="A2" s="577" t="s">
        <v>111</v>
      </c>
      <c r="B2" s="577"/>
      <c r="C2" s="577"/>
      <c r="D2" s="577"/>
      <c r="E2" s="577"/>
      <c r="F2" s="577"/>
      <c r="G2" s="577"/>
      <c r="H2" s="577"/>
      <c r="I2" s="577"/>
      <c r="J2" s="577"/>
      <c r="K2" s="577"/>
      <c r="L2" s="577"/>
      <c r="M2" s="577"/>
      <c r="N2" s="577"/>
    </row>
    <row r="3" spans="1:14" s="9" customFormat="1" ht="20.25" x14ac:dyDescent="0.2">
      <c r="A3" s="634" t="s">
        <v>273</v>
      </c>
      <c r="B3" s="634"/>
      <c r="C3" s="634"/>
      <c r="D3" s="634"/>
      <c r="E3" s="634"/>
      <c r="F3" s="634"/>
      <c r="G3" s="634"/>
      <c r="H3" s="634"/>
      <c r="I3" s="634"/>
      <c r="J3" s="634"/>
      <c r="K3" s="634"/>
      <c r="L3" s="634"/>
      <c r="M3" s="634"/>
      <c r="N3" s="634"/>
    </row>
    <row r="4" spans="1:14" ht="15.75" x14ac:dyDescent="0.2">
      <c r="A4" s="581" t="s">
        <v>112</v>
      </c>
      <c r="B4" s="581"/>
      <c r="C4" s="581"/>
      <c r="D4" s="581"/>
      <c r="E4" s="581"/>
      <c r="F4" s="581"/>
      <c r="G4" s="581"/>
      <c r="H4" s="581"/>
      <c r="I4" s="581"/>
      <c r="J4" s="581"/>
      <c r="K4" s="581"/>
      <c r="L4" s="581"/>
      <c r="M4" s="581"/>
      <c r="N4" s="581"/>
    </row>
    <row r="5" spans="1:14" ht="15.75" x14ac:dyDescent="0.2">
      <c r="A5" s="635" t="s">
        <v>274</v>
      </c>
      <c r="B5" s="635"/>
      <c r="C5" s="635"/>
      <c r="D5" s="635"/>
      <c r="E5" s="635"/>
      <c r="F5" s="635"/>
      <c r="G5" s="635"/>
      <c r="H5" s="635"/>
      <c r="I5" s="635"/>
      <c r="J5" s="635"/>
      <c r="K5" s="635"/>
      <c r="L5" s="635"/>
      <c r="M5" s="635"/>
      <c r="N5" s="635"/>
    </row>
    <row r="6" spans="1:14" ht="15.75" x14ac:dyDescent="0.2">
      <c r="A6" s="582" t="s">
        <v>621</v>
      </c>
      <c r="B6" s="582"/>
      <c r="C6" s="574">
        <v>2014</v>
      </c>
      <c r="D6" s="574"/>
      <c r="E6" s="574"/>
      <c r="F6" s="574"/>
      <c r="G6" s="574"/>
      <c r="H6" s="574"/>
      <c r="I6" s="574"/>
      <c r="J6" s="574"/>
      <c r="K6" s="574"/>
      <c r="L6" s="574"/>
      <c r="M6" s="175"/>
      <c r="N6" s="176" t="s">
        <v>255</v>
      </c>
    </row>
    <row r="7" spans="1:14" ht="72" customHeight="1" x14ac:dyDescent="0.2">
      <c r="A7" s="136" t="s">
        <v>281</v>
      </c>
      <c r="B7" s="621" t="s">
        <v>3</v>
      </c>
      <c r="C7" s="183" t="s">
        <v>0</v>
      </c>
      <c r="D7" s="180" t="s">
        <v>107</v>
      </c>
      <c r="E7" s="180" t="s">
        <v>108</v>
      </c>
      <c r="F7" s="180" t="s">
        <v>110</v>
      </c>
      <c r="G7" s="180" t="s">
        <v>109</v>
      </c>
      <c r="H7" s="180" t="s">
        <v>34</v>
      </c>
      <c r="I7" s="180" t="s">
        <v>35</v>
      </c>
      <c r="J7" s="180" t="s">
        <v>36</v>
      </c>
      <c r="K7" s="180" t="s">
        <v>37</v>
      </c>
      <c r="L7" s="180" t="s">
        <v>38</v>
      </c>
      <c r="M7" s="575" t="s">
        <v>7</v>
      </c>
      <c r="N7" s="575"/>
    </row>
    <row r="8" spans="1:14" ht="52.5" customHeight="1" x14ac:dyDescent="0.2">
      <c r="A8" s="182" t="s">
        <v>50</v>
      </c>
      <c r="B8" s="576"/>
      <c r="C8" s="82" t="s">
        <v>4</v>
      </c>
      <c r="D8" s="74" t="s">
        <v>113</v>
      </c>
      <c r="E8" s="74" t="s">
        <v>114</v>
      </c>
      <c r="F8" s="74" t="s">
        <v>115</v>
      </c>
      <c r="G8" s="74" t="s">
        <v>116</v>
      </c>
      <c r="H8" s="74" t="s">
        <v>117</v>
      </c>
      <c r="I8" s="74" t="s">
        <v>39</v>
      </c>
      <c r="J8" s="74" t="s">
        <v>40</v>
      </c>
      <c r="K8" s="74" t="s">
        <v>41</v>
      </c>
      <c r="L8" s="74" t="s">
        <v>42</v>
      </c>
      <c r="M8" s="584"/>
      <c r="N8" s="584"/>
    </row>
    <row r="9" spans="1:14" s="5" customFormat="1" ht="16.5" thickBot="1" x14ac:dyDescent="0.25">
      <c r="A9" s="195" t="s">
        <v>377</v>
      </c>
      <c r="B9" s="377" t="s">
        <v>383</v>
      </c>
      <c r="C9" s="49">
        <f>SUM(D9:L9)</f>
        <v>1892</v>
      </c>
      <c r="D9" s="49">
        <v>223</v>
      </c>
      <c r="E9" s="49">
        <v>0</v>
      </c>
      <c r="F9" s="49">
        <v>0</v>
      </c>
      <c r="G9" s="49">
        <v>40</v>
      </c>
      <c r="H9" s="49">
        <v>0</v>
      </c>
      <c r="I9" s="49">
        <v>0</v>
      </c>
      <c r="J9" s="49">
        <v>0</v>
      </c>
      <c r="K9" s="49">
        <v>0</v>
      </c>
      <c r="L9" s="49">
        <v>1629</v>
      </c>
      <c r="M9" s="589" t="s">
        <v>417</v>
      </c>
      <c r="N9" s="590"/>
    </row>
    <row r="10" spans="1:14" s="5" customFormat="1" ht="17.25" thickTop="1" thickBot="1" x14ac:dyDescent="0.25">
      <c r="A10" s="133" t="s">
        <v>381</v>
      </c>
      <c r="B10" s="378" t="s">
        <v>386</v>
      </c>
      <c r="C10" s="75">
        <f t="shared" ref="C10:C40" si="0">SUM(D10:L10)</f>
        <v>1892</v>
      </c>
      <c r="D10" s="75">
        <v>223</v>
      </c>
      <c r="E10" s="75">
        <v>0</v>
      </c>
      <c r="F10" s="75">
        <v>0</v>
      </c>
      <c r="G10" s="75">
        <v>40</v>
      </c>
      <c r="H10" s="75">
        <v>0</v>
      </c>
      <c r="I10" s="75">
        <v>0</v>
      </c>
      <c r="J10" s="75">
        <v>0</v>
      </c>
      <c r="K10" s="75">
        <v>0</v>
      </c>
      <c r="L10" s="75">
        <v>1629</v>
      </c>
      <c r="M10" s="591" t="s">
        <v>419</v>
      </c>
      <c r="N10" s="592"/>
    </row>
    <row r="11" spans="1:14" ht="16.5" thickTop="1" thickBot="1" x14ac:dyDescent="0.25">
      <c r="A11" s="264" t="s">
        <v>382</v>
      </c>
      <c r="B11" s="379" t="s">
        <v>518</v>
      </c>
      <c r="C11" s="46">
        <f t="shared" si="0"/>
        <v>1892</v>
      </c>
      <c r="D11" s="46">
        <v>223</v>
      </c>
      <c r="E11" s="46">
        <v>0</v>
      </c>
      <c r="F11" s="46">
        <v>0</v>
      </c>
      <c r="G11" s="46">
        <v>40</v>
      </c>
      <c r="H11" s="46">
        <v>0</v>
      </c>
      <c r="I11" s="46">
        <v>0</v>
      </c>
      <c r="J11" s="46">
        <v>0</v>
      </c>
      <c r="K11" s="46">
        <v>0</v>
      </c>
      <c r="L11" s="46">
        <v>1629</v>
      </c>
      <c r="M11" s="587" t="s">
        <v>420</v>
      </c>
      <c r="N11" s="588"/>
    </row>
    <row r="12" spans="1:14" s="5" customFormat="1" ht="17.25" thickTop="1" thickBot="1" x14ac:dyDescent="0.25">
      <c r="A12" s="194" t="s">
        <v>86</v>
      </c>
      <c r="B12" s="380" t="s">
        <v>387</v>
      </c>
      <c r="C12" s="75">
        <f>SUM(D12:L12)</f>
        <v>121631</v>
      </c>
      <c r="D12" s="75">
        <f t="shared" ref="D12:L12" si="1">D13+D17+D19+D21+D23+D25+D26+D28+D30+D32+D34+D36+D38</f>
        <v>3264</v>
      </c>
      <c r="E12" s="75">
        <f t="shared" si="1"/>
        <v>917</v>
      </c>
      <c r="F12" s="75">
        <f t="shared" si="1"/>
        <v>658</v>
      </c>
      <c r="G12" s="75">
        <f t="shared" si="1"/>
        <v>1086</v>
      </c>
      <c r="H12" s="75">
        <f t="shared" si="1"/>
        <v>4985</v>
      </c>
      <c r="I12" s="75">
        <f t="shared" si="1"/>
        <v>3749</v>
      </c>
      <c r="J12" s="75">
        <f t="shared" si="1"/>
        <v>2807</v>
      </c>
      <c r="K12" s="75">
        <f t="shared" si="1"/>
        <v>646</v>
      </c>
      <c r="L12" s="75">
        <f t="shared" si="1"/>
        <v>103519</v>
      </c>
      <c r="M12" s="591" t="s">
        <v>421</v>
      </c>
      <c r="N12" s="592"/>
    </row>
    <row r="13" spans="1:14" s="5" customFormat="1" ht="17.25" thickTop="1" thickBot="1" x14ac:dyDescent="0.25">
      <c r="A13" s="192">
        <v>10</v>
      </c>
      <c r="B13" s="381" t="s">
        <v>388</v>
      </c>
      <c r="C13" s="49">
        <f t="shared" si="0"/>
        <v>12426</v>
      </c>
      <c r="D13" s="49">
        <f t="shared" ref="D13:K13" si="2">D14+D15+D16</f>
        <v>507</v>
      </c>
      <c r="E13" s="49">
        <f t="shared" si="2"/>
        <v>59</v>
      </c>
      <c r="F13" s="49">
        <f t="shared" si="2"/>
        <v>0</v>
      </c>
      <c r="G13" s="49">
        <f t="shared" si="2"/>
        <v>170</v>
      </c>
      <c r="H13" s="49">
        <f t="shared" si="2"/>
        <v>256</v>
      </c>
      <c r="I13" s="49">
        <f t="shared" si="2"/>
        <v>430</v>
      </c>
      <c r="J13" s="49">
        <f t="shared" si="2"/>
        <v>931</v>
      </c>
      <c r="K13" s="49">
        <f t="shared" si="2"/>
        <v>7</v>
      </c>
      <c r="L13" s="49">
        <f>L14+L15+L16</f>
        <v>10066</v>
      </c>
      <c r="M13" s="593" t="s">
        <v>422</v>
      </c>
      <c r="N13" s="594"/>
    </row>
    <row r="14" spans="1:14" ht="16.5" thickTop="1" thickBot="1" x14ac:dyDescent="0.25">
      <c r="A14" s="265">
        <v>1071</v>
      </c>
      <c r="B14" s="382" t="s">
        <v>392</v>
      </c>
      <c r="C14" s="76">
        <f t="shared" si="0"/>
        <v>9906</v>
      </c>
      <c r="D14" s="76">
        <v>340</v>
      </c>
      <c r="E14" s="76">
        <v>0</v>
      </c>
      <c r="F14" s="76">
        <v>0</v>
      </c>
      <c r="G14" s="76">
        <v>137</v>
      </c>
      <c r="H14" s="76">
        <v>232</v>
      </c>
      <c r="I14" s="76">
        <v>227</v>
      </c>
      <c r="J14" s="76">
        <v>914</v>
      </c>
      <c r="K14" s="76">
        <v>0</v>
      </c>
      <c r="L14" s="76">
        <v>8056</v>
      </c>
      <c r="M14" s="585" t="s">
        <v>427</v>
      </c>
      <c r="N14" s="586"/>
    </row>
    <row r="15" spans="1:14" ht="16.5" thickTop="1" thickBot="1" x14ac:dyDescent="0.25">
      <c r="A15" s="264">
        <v>1073</v>
      </c>
      <c r="B15" s="379" t="s">
        <v>521</v>
      </c>
      <c r="C15" s="46">
        <f t="shared" si="0"/>
        <v>1067</v>
      </c>
      <c r="D15" s="46">
        <v>9</v>
      </c>
      <c r="E15" s="46">
        <v>0</v>
      </c>
      <c r="F15" s="46">
        <v>0</v>
      </c>
      <c r="G15" s="46">
        <v>16</v>
      </c>
      <c r="H15" s="46">
        <v>5</v>
      </c>
      <c r="I15" s="46">
        <v>147</v>
      </c>
      <c r="J15" s="46">
        <v>6</v>
      </c>
      <c r="K15" s="46">
        <v>0</v>
      </c>
      <c r="L15" s="46">
        <v>884</v>
      </c>
      <c r="M15" s="587" t="s">
        <v>428</v>
      </c>
      <c r="N15" s="588"/>
    </row>
    <row r="16" spans="1:14" ht="16.5" thickTop="1" thickBot="1" x14ac:dyDescent="0.25">
      <c r="A16" s="265">
        <v>1079</v>
      </c>
      <c r="B16" s="382" t="s">
        <v>523</v>
      </c>
      <c r="C16" s="76">
        <f t="shared" si="0"/>
        <v>1453</v>
      </c>
      <c r="D16" s="76">
        <v>158</v>
      </c>
      <c r="E16" s="76">
        <v>59</v>
      </c>
      <c r="F16" s="76">
        <v>0</v>
      </c>
      <c r="G16" s="76">
        <v>17</v>
      </c>
      <c r="H16" s="76">
        <v>19</v>
      </c>
      <c r="I16" s="76">
        <v>56</v>
      </c>
      <c r="J16" s="76">
        <v>11</v>
      </c>
      <c r="K16" s="76">
        <v>7</v>
      </c>
      <c r="L16" s="76">
        <v>1126</v>
      </c>
      <c r="M16" s="585" t="s">
        <v>522</v>
      </c>
      <c r="N16" s="586"/>
    </row>
    <row r="17" spans="1:14" s="5" customFormat="1" ht="17.25" thickTop="1" thickBot="1" x14ac:dyDescent="0.25">
      <c r="A17" s="192">
        <v>13</v>
      </c>
      <c r="B17" s="381" t="s">
        <v>395</v>
      </c>
      <c r="C17" s="49">
        <f t="shared" si="0"/>
        <v>2354</v>
      </c>
      <c r="D17" s="49">
        <v>50</v>
      </c>
      <c r="E17" s="49">
        <v>0</v>
      </c>
      <c r="F17" s="49">
        <v>0</v>
      </c>
      <c r="G17" s="49">
        <v>6</v>
      </c>
      <c r="H17" s="49">
        <v>8</v>
      </c>
      <c r="I17" s="49">
        <v>0</v>
      </c>
      <c r="J17" s="49">
        <v>12</v>
      </c>
      <c r="K17" s="49">
        <v>0</v>
      </c>
      <c r="L17" s="49">
        <v>2278</v>
      </c>
      <c r="M17" s="595" t="s">
        <v>432</v>
      </c>
      <c r="N17" s="596"/>
    </row>
    <row r="18" spans="1:14" ht="16.5" thickTop="1" thickBot="1" x14ac:dyDescent="0.25">
      <c r="A18" s="265">
        <v>1392</v>
      </c>
      <c r="B18" s="382" t="s">
        <v>593</v>
      </c>
      <c r="C18" s="76">
        <f t="shared" si="0"/>
        <v>2354</v>
      </c>
      <c r="D18" s="76">
        <v>50</v>
      </c>
      <c r="E18" s="76">
        <v>0</v>
      </c>
      <c r="F18" s="76">
        <v>0</v>
      </c>
      <c r="G18" s="76">
        <v>6</v>
      </c>
      <c r="H18" s="76">
        <v>8</v>
      </c>
      <c r="I18" s="76">
        <v>0</v>
      </c>
      <c r="J18" s="76">
        <v>12</v>
      </c>
      <c r="K18" s="76">
        <v>0</v>
      </c>
      <c r="L18" s="76">
        <v>2278</v>
      </c>
      <c r="M18" s="585" t="s">
        <v>433</v>
      </c>
      <c r="N18" s="586"/>
    </row>
    <row r="19" spans="1:14" s="5" customFormat="1" ht="17.25" thickTop="1" thickBot="1" x14ac:dyDescent="0.25">
      <c r="A19" s="192">
        <v>14</v>
      </c>
      <c r="B19" s="381" t="s">
        <v>396</v>
      </c>
      <c r="C19" s="49">
        <f t="shared" si="0"/>
        <v>66856</v>
      </c>
      <c r="D19" s="49">
        <v>1429</v>
      </c>
      <c r="E19" s="49">
        <v>543</v>
      </c>
      <c r="F19" s="49">
        <v>651</v>
      </c>
      <c r="G19" s="49">
        <v>145</v>
      </c>
      <c r="H19" s="49">
        <v>2388</v>
      </c>
      <c r="I19" s="49">
        <v>2461</v>
      </c>
      <c r="J19" s="49">
        <v>958</v>
      </c>
      <c r="K19" s="49">
        <v>296</v>
      </c>
      <c r="L19" s="49">
        <v>57985</v>
      </c>
      <c r="M19" s="595" t="s">
        <v>595</v>
      </c>
      <c r="N19" s="596"/>
    </row>
    <row r="20" spans="1:14" ht="23.25" customHeight="1" thickTop="1" thickBot="1" x14ac:dyDescent="0.25">
      <c r="A20" s="265">
        <v>1412</v>
      </c>
      <c r="B20" s="382" t="s">
        <v>590</v>
      </c>
      <c r="C20" s="76">
        <f t="shared" si="0"/>
        <v>66856</v>
      </c>
      <c r="D20" s="76">
        <v>1429</v>
      </c>
      <c r="E20" s="76">
        <v>543</v>
      </c>
      <c r="F20" s="76">
        <v>651</v>
      </c>
      <c r="G20" s="76">
        <v>145</v>
      </c>
      <c r="H20" s="76">
        <v>2388</v>
      </c>
      <c r="I20" s="76">
        <v>2461</v>
      </c>
      <c r="J20" s="76">
        <v>958</v>
      </c>
      <c r="K20" s="76">
        <v>296</v>
      </c>
      <c r="L20" s="76">
        <v>57985</v>
      </c>
      <c r="M20" s="585" t="s">
        <v>595</v>
      </c>
      <c r="N20" s="586"/>
    </row>
    <row r="21" spans="1:14" s="5" customFormat="1" ht="40.5" customHeight="1" thickTop="1" thickBot="1" x14ac:dyDescent="0.25">
      <c r="A21" s="192">
        <v>16</v>
      </c>
      <c r="B21" s="381" t="s">
        <v>584</v>
      </c>
      <c r="C21" s="49">
        <f t="shared" si="0"/>
        <v>5786</v>
      </c>
      <c r="D21" s="49">
        <v>100</v>
      </c>
      <c r="E21" s="49">
        <v>143</v>
      </c>
      <c r="F21" s="49">
        <v>7</v>
      </c>
      <c r="G21" s="49">
        <v>82</v>
      </c>
      <c r="H21" s="49">
        <v>114</v>
      </c>
      <c r="I21" s="49">
        <v>546</v>
      </c>
      <c r="J21" s="49">
        <v>70</v>
      </c>
      <c r="K21" s="49">
        <v>41</v>
      </c>
      <c r="L21" s="49">
        <v>4683</v>
      </c>
      <c r="M21" s="593" t="s">
        <v>585</v>
      </c>
      <c r="N21" s="594"/>
    </row>
    <row r="22" spans="1:14" ht="21" customHeight="1" thickTop="1" thickBot="1" x14ac:dyDescent="0.25">
      <c r="A22" s="265">
        <v>1622</v>
      </c>
      <c r="B22" s="382" t="s">
        <v>583</v>
      </c>
      <c r="C22" s="76">
        <f t="shared" si="0"/>
        <v>5786</v>
      </c>
      <c r="D22" s="76">
        <v>100</v>
      </c>
      <c r="E22" s="76">
        <v>143</v>
      </c>
      <c r="F22" s="76">
        <v>7</v>
      </c>
      <c r="G22" s="76">
        <v>82</v>
      </c>
      <c r="H22" s="76">
        <v>114</v>
      </c>
      <c r="I22" s="76">
        <v>546</v>
      </c>
      <c r="J22" s="76">
        <v>70</v>
      </c>
      <c r="K22" s="76">
        <v>41</v>
      </c>
      <c r="L22" s="76">
        <v>4683</v>
      </c>
      <c r="M22" s="585" t="s">
        <v>586</v>
      </c>
      <c r="N22" s="586"/>
    </row>
    <row r="23" spans="1:14" s="5" customFormat="1" ht="17.25" thickTop="1" thickBot="1" x14ac:dyDescent="0.25">
      <c r="A23" s="213">
        <v>18</v>
      </c>
      <c r="B23" s="383" t="s">
        <v>580</v>
      </c>
      <c r="C23" s="49">
        <f t="shared" si="0"/>
        <v>1372</v>
      </c>
      <c r="D23" s="49">
        <v>13</v>
      </c>
      <c r="E23" s="49">
        <v>0</v>
      </c>
      <c r="F23" s="49">
        <v>0</v>
      </c>
      <c r="G23" s="49">
        <v>0</v>
      </c>
      <c r="H23" s="49">
        <v>65</v>
      </c>
      <c r="I23" s="49">
        <v>0</v>
      </c>
      <c r="J23" s="49">
        <v>0</v>
      </c>
      <c r="K23" s="49">
        <v>0</v>
      </c>
      <c r="L23" s="49">
        <v>1294</v>
      </c>
      <c r="M23" s="595" t="s">
        <v>441</v>
      </c>
      <c r="N23" s="596"/>
    </row>
    <row r="24" spans="1:14" ht="25.5" customHeight="1" thickTop="1" thickBot="1" x14ac:dyDescent="0.25">
      <c r="A24" s="265">
        <v>1811</v>
      </c>
      <c r="B24" s="382" t="s">
        <v>579</v>
      </c>
      <c r="C24" s="76">
        <f t="shared" si="0"/>
        <v>1372</v>
      </c>
      <c r="D24" s="76">
        <v>13</v>
      </c>
      <c r="E24" s="76">
        <v>0</v>
      </c>
      <c r="F24" s="76">
        <v>0</v>
      </c>
      <c r="G24" s="76">
        <v>0</v>
      </c>
      <c r="H24" s="76">
        <v>65</v>
      </c>
      <c r="I24" s="76">
        <v>0</v>
      </c>
      <c r="J24" s="76">
        <v>0</v>
      </c>
      <c r="K24" s="76">
        <v>0</v>
      </c>
      <c r="L24" s="76">
        <v>1294</v>
      </c>
      <c r="M24" s="306" t="s">
        <v>442</v>
      </c>
      <c r="N24" s="307"/>
    </row>
    <row r="25" spans="1:14" s="5" customFormat="1" ht="17.25" thickTop="1" thickBot="1" x14ac:dyDescent="0.25">
      <c r="A25" s="213">
        <v>20</v>
      </c>
      <c r="B25" s="383" t="s">
        <v>576</v>
      </c>
      <c r="C25" s="49">
        <f t="shared" si="0"/>
        <v>603</v>
      </c>
      <c r="D25" s="49">
        <v>3</v>
      </c>
      <c r="E25" s="49">
        <v>0</v>
      </c>
      <c r="F25" s="49">
        <v>0</v>
      </c>
      <c r="G25" s="49">
        <v>0</v>
      </c>
      <c r="H25" s="49">
        <v>0</v>
      </c>
      <c r="I25" s="49">
        <v>0</v>
      </c>
      <c r="J25" s="49">
        <v>0</v>
      </c>
      <c r="K25" s="49">
        <v>0</v>
      </c>
      <c r="L25" s="49">
        <v>600</v>
      </c>
      <c r="M25" s="595" t="s">
        <v>445</v>
      </c>
      <c r="N25" s="596"/>
    </row>
    <row r="26" spans="1:14" s="5" customFormat="1" ht="17.25" thickTop="1" thickBot="1" x14ac:dyDescent="0.25">
      <c r="A26" s="133">
        <v>22</v>
      </c>
      <c r="B26" s="378" t="s">
        <v>573</v>
      </c>
      <c r="C26" s="75">
        <f t="shared" si="0"/>
        <v>165</v>
      </c>
      <c r="D26" s="75">
        <v>24</v>
      </c>
      <c r="E26" s="75">
        <v>0</v>
      </c>
      <c r="F26" s="75">
        <v>0</v>
      </c>
      <c r="G26" s="75">
        <v>10</v>
      </c>
      <c r="H26" s="75">
        <v>50</v>
      </c>
      <c r="I26" s="75">
        <v>25</v>
      </c>
      <c r="J26" s="75">
        <v>6</v>
      </c>
      <c r="K26" s="75">
        <v>25</v>
      </c>
      <c r="L26" s="75">
        <v>25</v>
      </c>
      <c r="M26" s="591" t="s">
        <v>446</v>
      </c>
      <c r="N26" s="592"/>
    </row>
    <row r="27" spans="1:14" ht="24" customHeight="1" thickTop="1" thickBot="1" x14ac:dyDescent="0.25">
      <c r="A27" s="314">
        <v>2211</v>
      </c>
      <c r="B27" s="384" t="s">
        <v>574</v>
      </c>
      <c r="C27" s="216">
        <f t="shared" si="0"/>
        <v>165</v>
      </c>
      <c r="D27" s="216">
        <v>24</v>
      </c>
      <c r="E27" s="216">
        <v>0</v>
      </c>
      <c r="F27" s="216">
        <v>0</v>
      </c>
      <c r="G27" s="216">
        <v>10</v>
      </c>
      <c r="H27" s="216">
        <v>50</v>
      </c>
      <c r="I27" s="216">
        <v>25</v>
      </c>
      <c r="J27" s="216">
        <v>6</v>
      </c>
      <c r="K27" s="216">
        <v>25</v>
      </c>
      <c r="L27" s="216">
        <v>25</v>
      </c>
      <c r="M27" s="599" t="s">
        <v>570</v>
      </c>
      <c r="N27" s="600"/>
    </row>
    <row r="28" spans="1:14" s="5" customFormat="1" ht="17.25" thickTop="1" thickBot="1" x14ac:dyDescent="0.25">
      <c r="A28" s="133">
        <v>23</v>
      </c>
      <c r="B28" s="378" t="s">
        <v>575</v>
      </c>
      <c r="C28" s="75">
        <f t="shared" si="0"/>
        <v>750</v>
      </c>
      <c r="D28" s="75">
        <v>0</v>
      </c>
      <c r="E28" s="75">
        <v>0</v>
      </c>
      <c r="F28" s="75">
        <v>0</v>
      </c>
      <c r="G28" s="75">
        <v>0</v>
      </c>
      <c r="H28" s="75">
        <v>100</v>
      </c>
      <c r="I28" s="75">
        <v>0</v>
      </c>
      <c r="J28" s="75">
        <v>0</v>
      </c>
      <c r="K28" s="75">
        <v>0</v>
      </c>
      <c r="L28" s="75">
        <v>650</v>
      </c>
      <c r="M28" s="591" t="s">
        <v>448</v>
      </c>
      <c r="N28" s="592"/>
    </row>
    <row r="29" spans="1:14" ht="16.5" thickTop="1" thickBot="1" x14ac:dyDescent="0.25">
      <c r="A29" s="315">
        <v>2310</v>
      </c>
      <c r="B29" s="385" t="s">
        <v>404</v>
      </c>
      <c r="C29" s="216">
        <f t="shared" si="0"/>
        <v>750</v>
      </c>
      <c r="D29" s="216">
        <v>0</v>
      </c>
      <c r="E29" s="216">
        <v>0</v>
      </c>
      <c r="F29" s="216">
        <v>0</v>
      </c>
      <c r="G29" s="216">
        <v>0</v>
      </c>
      <c r="H29" s="216">
        <v>100</v>
      </c>
      <c r="I29" s="216">
        <v>0</v>
      </c>
      <c r="J29" s="216">
        <v>0</v>
      </c>
      <c r="K29" s="216">
        <v>0</v>
      </c>
      <c r="L29" s="216">
        <v>650</v>
      </c>
      <c r="M29" s="599" t="s">
        <v>449</v>
      </c>
      <c r="N29" s="600"/>
    </row>
    <row r="30" spans="1:14" s="5" customFormat="1" ht="25.5" customHeight="1" thickTop="1" thickBot="1" x14ac:dyDescent="0.25">
      <c r="A30" s="133">
        <v>25</v>
      </c>
      <c r="B30" s="378" t="s">
        <v>566</v>
      </c>
      <c r="C30" s="75">
        <f t="shared" si="0"/>
        <v>21039</v>
      </c>
      <c r="D30" s="75">
        <v>636</v>
      </c>
      <c r="E30" s="75">
        <v>112</v>
      </c>
      <c r="F30" s="75">
        <v>0</v>
      </c>
      <c r="G30" s="75">
        <v>132</v>
      </c>
      <c r="H30" s="75">
        <v>1871</v>
      </c>
      <c r="I30" s="75">
        <v>43</v>
      </c>
      <c r="J30" s="75">
        <v>800</v>
      </c>
      <c r="K30" s="75">
        <v>52</v>
      </c>
      <c r="L30" s="75">
        <v>17393</v>
      </c>
      <c r="M30" s="591" t="s">
        <v>562</v>
      </c>
      <c r="N30" s="592"/>
    </row>
    <row r="31" spans="1:14" ht="16.5" thickTop="1" thickBot="1" x14ac:dyDescent="0.25">
      <c r="A31" s="315">
        <v>2511</v>
      </c>
      <c r="B31" s="385" t="s">
        <v>408</v>
      </c>
      <c r="C31" s="216">
        <f t="shared" si="0"/>
        <v>21039</v>
      </c>
      <c r="D31" s="216">
        <v>636</v>
      </c>
      <c r="E31" s="216">
        <v>112</v>
      </c>
      <c r="F31" s="216">
        <v>0</v>
      </c>
      <c r="G31" s="216">
        <v>132</v>
      </c>
      <c r="H31" s="216">
        <v>1871</v>
      </c>
      <c r="I31" s="216">
        <v>43</v>
      </c>
      <c r="J31" s="216">
        <v>800</v>
      </c>
      <c r="K31" s="216">
        <v>52</v>
      </c>
      <c r="L31" s="216">
        <v>17393</v>
      </c>
      <c r="M31" s="599" t="s">
        <v>454</v>
      </c>
      <c r="N31" s="600"/>
    </row>
    <row r="32" spans="1:14" s="5" customFormat="1" ht="15" customHeight="1" thickTop="1" thickBot="1" x14ac:dyDescent="0.25">
      <c r="A32" s="133">
        <v>27</v>
      </c>
      <c r="B32" s="378" t="s">
        <v>409</v>
      </c>
      <c r="C32" s="75">
        <f t="shared" si="0"/>
        <v>72</v>
      </c>
      <c r="D32" s="75">
        <v>0</v>
      </c>
      <c r="E32" s="75">
        <v>0</v>
      </c>
      <c r="F32" s="75">
        <v>0</v>
      </c>
      <c r="G32" s="75">
        <v>0</v>
      </c>
      <c r="H32" s="75">
        <v>0</v>
      </c>
      <c r="I32" s="75">
        <v>0</v>
      </c>
      <c r="J32" s="75">
        <v>0</v>
      </c>
      <c r="K32" s="75">
        <v>0</v>
      </c>
      <c r="L32" s="75">
        <v>72</v>
      </c>
      <c r="M32" s="591" t="s">
        <v>456</v>
      </c>
      <c r="N32" s="592"/>
    </row>
    <row r="33" spans="1:14" ht="15" customHeight="1" thickTop="1" thickBot="1" x14ac:dyDescent="0.25">
      <c r="A33" s="315">
        <v>2790</v>
      </c>
      <c r="B33" s="385" t="s">
        <v>552</v>
      </c>
      <c r="C33" s="216">
        <f t="shared" si="0"/>
        <v>72</v>
      </c>
      <c r="D33" s="216">
        <v>0</v>
      </c>
      <c r="E33" s="216">
        <v>0</v>
      </c>
      <c r="F33" s="216">
        <v>0</v>
      </c>
      <c r="G33" s="216">
        <v>0</v>
      </c>
      <c r="H33" s="216">
        <v>0</v>
      </c>
      <c r="I33" s="216">
        <v>0</v>
      </c>
      <c r="J33" s="216">
        <v>0</v>
      </c>
      <c r="K33" s="216">
        <v>0</v>
      </c>
      <c r="L33" s="216">
        <v>72</v>
      </c>
      <c r="M33" s="599" t="s">
        <v>458</v>
      </c>
      <c r="N33" s="600"/>
    </row>
    <row r="34" spans="1:14" s="5" customFormat="1" ht="15" customHeight="1" thickTop="1" thickBot="1" x14ac:dyDescent="0.25">
      <c r="A34" s="133">
        <v>31</v>
      </c>
      <c r="B34" s="378" t="s">
        <v>412</v>
      </c>
      <c r="C34" s="75">
        <f t="shared" si="0"/>
        <v>9505</v>
      </c>
      <c r="D34" s="75">
        <v>400</v>
      </c>
      <c r="E34" s="75">
        <v>59</v>
      </c>
      <c r="F34" s="75">
        <v>0</v>
      </c>
      <c r="G34" s="75">
        <v>541</v>
      </c>
      <c r="H34" s="75">
        <v>131</v>
      </c>
      <c r="I34" s="75">
        <v>237</v>
      </c>
      <c r="J34" s="75">
        <v>30</v>
      </c>
      <c r="K34" s="75">
        <v>225</v>
      </c>
      <c r="L34" s="75">
        <v>7882</v>
      </c>
      <c r="M34" s="591" t="s">
        <v>462</v>
      </c>
      <c r="N34" s="592"/>
    </row>
    <row r="35" spans="1:14" ht="15" customHeight="1" thickTop="1" thickBot="1" x14ac:dyDescent="0.25">
      <c r="A35" s="315">
        <v>3100</v>
      </c>
      <c r="B35" s="385" t="s">
        <v>412</v>
      </c>
      <c r="C35" s="216">
        <f t="shared" si="0"/>
        <v>9505</v>
      </c>
      <c r="D35" s="216">
        <v>400</v>
      </c>
      <c r="E35" s="216">
        <v>59</v>
      </c>
      <c r="F35" s="216">
        <v>0</v>
      </c>
      <c r="G35" s="216">
        <v>541</v>
      </c>
      <c r="H35" s="216">
        <v>131</v>
      </c>
      <c r="I35" s="216">
        <v>237</v>
      </c>
      <c r="J35" s="216">
        <v>30</v>
      </c>
      <c r="K35" s="216">
        <v>225</v>
      </c>
      <c r="L35" s="216">
        <v>7882</v>
      </c>
      <c r="M35" s="599" t="s">
        <v>463</v>
      </c>
      <c r="N35" s="600"/>
    </row>
    <row r="36" spans="1:14" s="5" customFormat="1" ht="15" customHeight="1" thickTop="1" thickBot="1" x14ac:dyDescent="0.25">
      <c r="A36" s="133">
        <v>32</v>
      </c>
      <c r="B36" s="378" t="s">
        <v>413</v>
      </c>
      <c r="C36" s="75">
        <f t="shared" si="0"/>
        <v>183</v>
      </c>
      <c r="D36" s="75">
        <v>8</v>
      </c>
      <c r="E36" s="75">
        <v>1</v>
      </c>
      <c r="F36" s="75">
        <v>0</v>
      </c>
      <c r="G36" s="75">
        <v>0</v>
      </c>
      <c r="H36" s="75">
        <v>2</v>
      </c>
      <c r="I36" s="75">
        <v>0</v>
      </c>
      <c r="J36" s="75">
        <v>0</v>
      </c>
      <c r="K36" s="75">
        <v>0</v>
      </c>
      <c r="L36" s="75">
        <v>172</v>
      </c>
      <c r="M36" s="591" t="s">
        <v>464</v>
      </c>
      <c r="N36" s="592"/>
    </row>
    <row r="37" spans="1:14" ht="15" customHeight="1" thickTop="1" thickBot="1" x14ac:dyDescent="0.25">
      <c r="A37" s="315">
        <v>3290</v>
      </c>
      <c r="B37" s="385" t="s">
        <v>414</v>
      </c>
      <c r="C37" s="216">
        <f t="shared" si="0"/>
        <v>183</v>
      </c>
      <c r="D37" s="216">
        <v>8</v>
      </c>
      <c r="E37" s="216">
        <v>1</v>
      </c>
      <c r="F37" s="216">
        <v>0</v>
      </c>
      <c r="G37" s="216">
        <v>0</v>
      </c>
      <c r="H37" s="216">
        <v>2</v>
      </c>
      <c r="I37" s="216">
        <v>0</v>
      </c>
      <c r="J37" s="216">
        <v>0</v>
      </c>
      <c r="K37" s="216">
        <v>0</v>
      </c>
      <c r="L37" s="216">
        <v>172</v>
      </c>
      <c r="M37" s="599" t="s">
        <v>465</v>
      </c>
      <c r="N37" s="600"/>
    </row>
    <row r="38" spans="1:14" s="5" customFormat="1" ht="15" customHeight="1" thickTop="1" thickBot="1" x14ac:dyDescent="0.25">
      <c r="A38" s="133">
        <v>33</v>
      </c>
      <c r="B38" s="378" t="s">
        <v>537</v>
      </c>
      <c r="C38" s="75">
        <f t="shared" si="0"/>
        <v>520</v>
      </c>
      <c r="D38" s="75">
        <v>94</v>
      </c>
      <c r="E38" s="75">
        <v>0</v>
      </c>
      <c r="F38" s="75">
        <v>0</v>
      </c>
      <c r="G38" s="75">
        <v>0</v>
      </c>
      <c r="H38" s="75">
        <v>0</v>
      </c>
      <c r="I38" s="75">
        <v>7</v>
      </c>
      <c r="J38" s="75">
        <v>0</v>
      </c>
      <c r="K38" s="75">
        <v>0</v>
      </c>
      <c r="L38" s="75">
        <v>419</v>
      </c>
      <c r="M38" s="591" t="s">
        <v>466</v>
      </c>
      <c r="N38" s="592"/>
    </row>
    <row r="39" spans="1:14" ht="16.5" customHeight="1" thickTop="1" x14ac:dyDescent="0.2">
      <c r="A39" s="316">
        <v>3315</v>
      </c>
      <c r="B39" s="319" t="s">
        <v>535</v>
      </c>
      <c r="C39" s="216">
        <f t="shared" si="0"/>
        <v>520</v>
      </c>
      <c r="D39" s="216">
        <v>94</v>
      </c>
      <c r="E39" s="216">
        <v>0</v>
      </c>
      <c r="F39" s="216">
        <v>0</v>
      </c>
      <c r="G39" s="216">
        <v>0</v>
      </c>
      <c r="H39" s="216">
        <v>0</v>
      </c>
      <c r="I39" s="216">
        <v>7</v>
      </c>
      <c r="J39" s="216">
        <v>0</v>
      </c>
      <c r="K39" s="216">
        <v>0</v>
      </c>
      <c r="L39" s="216">
        <v>419</v>
      </c>
      <c r="M39" s="601" t="s">
        <v>536</v>
      </c>
      <c r="N39" s="602"/>
    </row>
    <row r="40" spans="1:14" ht="30" customHeight="1" x14ac:dyDescent="0.2">
      <c r="A40" s="636" t="s">
        <v>4</v>
      </c>
      <c r="B40" s="637"/>
      <c r="C40" s="387">
        <f t="shared" si="0"/>
        <v>123523</v>
      </c>
      <c r="D40" s="386">
        <f t="shared" ref="D40:K40" si="3">D9+D12</f>
        <v>3487</v>
      </c>
      <c r="E40" s="386">
        <f t="shared" si="3"/>
        <v>917</v>
      </c>
      <c r="F40" s="386">
        <f t="shared" si="3"/>
        <v>658</v>
      </c>
      <c r="G40" s="386">
        <f t="shared" si="3"/>
        <v>1126</v>
      </c>
      <c r="H40" s="386">
        <f t="shared" si="3"/>
        <v>4985</v>
      </c>
      <c r="I40" s="386">
        <f t="shared" si="3"/>
        <v>3749</v>
      </c>
      <c r="J40" s="386">
        <f t="shared" si="3"/>
        <v>2807</v>
      </c>
      <c r="K40" s="386">
        <f t="shared" si="3"/>
        <v>646</v>
      </c>
      <c r="L40" s="388">
        <f>L9+L12</f>
        <v>105148</v>
      </c>
      <c r="M40" s="597" t="s">
        <v>0</v>
      </c>
      <c r="N40" s="598"/>
    </row>
    <row r="41" spans="1:14" x14ac:dyDescent="0.2">
      <c r="A41" s="1"/>
      <c r="B41" s="1"/>
    </row>
    <row r="42" spans="1:14" x14ac:dyDescent="0.2">
      <c r="A42" s="1"/>
      <c r="B42" s="1"/>
    </row>
    <row r="43" spans="1:14" x14ac:dyDescent="0.2">
      <c r="A43" s="1"/>
      <c r="B43" s="1"/>
    </row>
    <row r="44" spans="1:14" x14ac:dyDescent="0.2">
      <c r="A44" s="1"/>
      <c r="B44" s="1"/>
    </row>
    <row r="46" spans="1:14" x14ac:dyDescent="0.2">
      <c r="A46" s="1"/>
      <c r="B46" s="1"/>
    </row>
    <row r="47" spans="1:14" x14ac:dyDescent="0.2">
      <c r="A47" s="1"/>
      <c r="B47" s="1"/>
    </row>
    <row r="48" spans="1:14"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8" x14ac:dyDescent="0.2">
      <c r="A65" s="1"/>
      <c r="B65" s="1"/>
    </row>
    <row r="67" spans="1:8" x14ac:dyDescent="0.2">
      <c r="A67" s="1"/>
      <c r="B67" s="1"/>
      <c r="C67" s="113" t="e">
        <f>C13+#REF!+#REF!+C16+#REF!+C17+#REF!+C18+C19+#REF!+#REF!+#REF!+#REF!+#REF!+#REF!+C25+C26+C27+C29+C30+C32+C33+C35+C36+C37+C39+C41+C42+C43+C45+C46+C47+C48+C49+C51+C53+C55+C57+C58+C60+C63</f>
        <v>#REF!</v>
      </c>
      <c r="D67" s="113" t="e">
        <f>D13+#REF!+#REF!+D16+#REF!+D17+#REF!+D18+D19+#REF!+#REF!+#REF!+#REF!+#REF!+#REF!+D25+D26+D27+D29+D30+D32+D33+D35+D36+D37+D39+D41+D42+D43+D45+D46+D47+D48+D49+D51+D53+D55+D57+D58+D60+D63</f>
        <v>#REF!</v>
      </c>
      <c r="E67" s="113" t="e">
        <f>E13+#REF!+#REF!+E16+#REF!+E17+#REF!+E18+E19+#REF!+#REF!+#REF!+#REF!+#REF!+#REF!+E25+E26+E27+E29+E30+E32+E33+E35+E36+E37+E39+E41+E42+E43+E45+E46+E47+E48+E49+E51+E53+E55+E57+E58+E60+E63</f>
        <v>#REF!</v>
      </c>
      <c r="F67" s="113" t="e">
        <f>F13+#REF!+#REF!+F16+#REF!+F17+#REF!+F18+F19+#REF!+#REF!+#REF!+#REF!+#REF!+#REF!+F25+F26+F27+F29+F30+F32+F33+F35+F36+F37+F39+F41+F42+F43+F45+F46+F47+F48+F49+F51+F53+F55+F57+F58+F60+F63</f>
        <v>#REF!</v>
      </c>
      <c r="G67" s="113" t="e">
        <f>G13+#REF!+#REF!+G16+#REF!+G17+#REF!+G18+G19+#REF!+#REF!+#REF!+#REF!+#REF!+#REF!+G25+G26+G27+G29+G30+G32+G33+G35+G36+G37+G39+G41+G42+G43+G45+G46+G47+G48+G49+G51+G53+G55+G57+G58+G60+G63</f>
        <v>#REF!</v>
      </c>
      <c r="H67" s="113" t="e">
        <f>H13+#REF!+#REF!+H16+#REF!+H17+#REF!+H18+H19+#REF!+#REF!+#REF!+#REF!+#REF!+#REF!+H25+H26+H27+H29+H30+H32+H33+H35+H36+H37+H39+H41+H42+H43+H45+H46+H47+H48+H49+H51+H53+H55+H57+H58+H60+H63</f>
        <v>#REF!</v>
      </c>
    </row>
  </sheetData>
  <mergeCells count="41">
    <mergeCell ref="A1:N1"/>
    <mergeCell ref="M7:N8"/>
    <mergeCell ref="A6:B6"/>
    <mergeCell ref="C6:L6"/>
    <mergeCell ref="B7:B8"/>
    <mergeCell ref="A2:N2"/>
    <mergeCell ref="A3:N3"/>
    <mergeCell ref="A4:N4"/>
    <mergeCell ref="M23:N23"/>
    <mergeCell ref="M19:N19"/>
    <mergeCell ref="M21:N21"/>
    <mergeCell ref="M25:N25"/>
    <mergeCell ref="M22:N22"/>
    <mergeCell ref="M14:N14"/>
    <mergeCell ref="M18:N18"/>
    <mergeCell ref="M15:N15"/>
    <mergeCell ref="M20:N20"/>
    <mergeCell ref="M17:N17"/>
    <mergeCell ref="M16:N16"/>
    <mergeCell ref="M13:N13"/>
    <mergeCell ref="A5:N5"/>
    <mergeCell ref="M9:N9"/>
    <mergeCell ref="M10:N10"/>
    <mergeCell ref="M11:N11"/>
    <mergeCell ref="M12:N12"/>
    <mergeCell ref="M39:N39"/>
    <mergeCell ref="M40:N40"/>
    <mergeCell ref="A40:B40"/>
    <mergeCell ref="M26:N26"/>
    <mergeCell ref="M27:N27"/>
    <mergeCell ref="M28:N28"/>
    <mergeCell ref="M29:N29"/>
    <mergeCell ref="M30:N30"/>
    <mergeCell ref="M31:N31"/>
    <mergeCell ref="M32:N32"/>
    <mergeCell ref="M33:N33"/>
    <mergeCell ref="M34:N34"/>
    <mergeCell ref="M35:N35"/>
    <mergeCell ref="M36:N36"/>
    <mergeCell ref="M37:N37"/>
    <mergeCell ref="M38:N3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67"/>
  <sheetViews>
    <sheetView view="pageBreakPreview" topLeftCell="A7" zoomScale="90" zoomScaleNormal="100" zoomScaleSheetLayoutView="90" workbookViewId="0">
      <selection activeCell="A19" sqref="A19:B19"/>
    </sheetView>
  </sheetViews>
  <sheetFormatPr defaultRowHeight="20.25" customHeight="1" x14ac:dyDescent="0.2"/>
  <cols>
    <col min="1" max="1" width="5.77734375" style="59" customWidth="1"/>
    <col min="2" max="2" width="40.6640625" style="3" customWidth="1"/>
    <col min="3" max="3" width="7.77734375" style="5" customWidth="1"/>
    <col min="4" max="4" width="7.77734375" style="1" customWidth="1"/>
    <col min="5" max="6" width="7.77734375" style="5" customWidth="1"/>
    <col min="7" max="8" width="6.77734375" style="1" customWidth="1"/>
    <col min="9" max="9" width="7.77734375" style="5" customWidth="1"/>
    <col min="10" max="11" width="6.77734375" style="1" customWidth="1"/>
    <col min="12" max="12" width="40.6640625" style="1" customWidth="1"/>
    <col min="13" max="13" width="5.77734375" style="1" customWidth="1"/>
    <col min="14" max="16384" width="8.88671875" style="1"/>
  </cols>
  <sheetData>
    <row r="1" spans="1:15" s="11" customFormat="1" ht="20.25" customHeight="1" x14ac:dyDescent="0.2">
      <c r="A1" s="573"/>
      <c r="B1" s="573"/>
      <c r="C1" s="573"/>
      <c r="D1" s="573"/>
      <c r="E1" s="573"/>
      <c r="F1" s="573"/>
      <c r="G1" s="573"/>
      <c r="H1" s="573"/>
      <c r="I1" s="573"/>
      <c r="J1" s="573"/>
      <c r="K1" s="573"/>
      <c r="L1" s="573"/>
      <c r="M1" s="573"/>
      <c r="N1" s="12"/>
      <c r="O1" s="12"/>
    </row>
    <row r="2" spans="1:15" ht="20.25" customHeight="1" x14ac:dyDescent="0.2">
      <c r="A2" s="577" t="s">
        <v>118</v>
      </c>
      <c r="B2" s="577"/>
      <c r="C2" s="577"/>
      <c r="D2" s="577"/>
      <c r="E2" s="577"/>
      <c r="F2" s="577"/>
      <c r="G2" s="577"/>
      <c r="H2" s="577"/>
      <c r="I2" s="577"/>
      <c r="J2" s="577"/>
      <c r="K2" s="577"/>
      <c r="L2" s="577"/>
      <c r="M2" s="577"/>
    </row>
    <row r="3" spans="1:15" ht="20.25" customHeight="1" x14ac:dyDescent="0.2">
      <c r="A3" s="577" t="s">
        <v>273</v>
      </c>
      <c r="B3" s="577"/>
      <c r="C3" s="577"/>
      <c r="D3" s="577"/>
      <c r="E3" s="577"/>
      <c r="F3" s="577"/>
      <c r="G3" s="577"/>
      <c r="H3" s="577"/>
      <c r="I3" s="577"/>
      <c r="J3" s="577"/>
      <c r="K3" s="577"/>
      <c r="L3" s="577"/>
      <c r="M3" s="577"/>
    </row>
    <row r="4" spans="1:15" ht="20.25" customHeight="1" x14ac:dyDescent="0.2">
      <c r="A4" s="581" t="s">
        <v>119</v>
      </c>
      <c r="B4" s="581"/>
      <c r="C4" s="581"/>
      <c r="D4" s="581"/>
      <c r="E4" s="581"/>
      <c r="F4" s="581"/>
      <c r="G4" s="581"/>
      <c r="H4" s="581"/>
      <c r="I4" s="581"/>
      <c r="J4" s="581"/>
      <c r="K4" s="581"/>
      <c r="L4" s="581"/>
      <c r="M4" s="581"/>
    </row>
    <row r="5" spans="1:15" ht="20.25" customHeight="1" x14ac:dyDescent="0.2">
      <c r="A5" s="581" t="s">
        <v>274</v>
      </c>
      <c r="B5" s="581"/>
      <c r="C5" s="581"/>
      <c r="D5" s="581"/>
      <c r="E5" s="581"/>
      <c r="F5" s="581"/>
      <c r="G5" s="581"/>
      <c r="H5" s="581"/>
      <c r="I5" s="581"/>
      <c r="J5" s="581"/>
      <c r="K5" s="581"/>
      <c r="L5" s="581"/>
      <c r="M5" s="581"/>
    </row>
    <row r="6" spans="1:15" ht="20.25" customHeight="1" x14ac:dyDescent="0.2">
      <c r="A6" s="582" t="s">
        <v>620</v>
      </c>
      <c r="B6" s="582"/>
      <c r="C6" s="574">
        <v>2014</v>
      </c>
      <c r="D6" s="574"/>
      <c r="E6" s="574"/>
      <c r="F6" s="574"/>
      <c r="G6" s="574"/>
      <c r="H6" s="574"/>
      <c r="I6" s="574"/>
      <c r="J6" s="574"/>
      <c r="K6" s="574"/>
      <c r="L6" s="36"/>
      <c r="M6" s="176" t="s">
        <v>368</v>
      </c>
    </row>
    <row r="7" spans="1:15" ht="22.5" customHeight="1" x14ac:dyDescent="0.2">
      <c r="A7" s="557" t="s">
        <v>285</v>
      </c>
      <c r="B7" s="644" t="s">
        <v>3</v>
      </c>
      <c r="C7" s="647" t="s">
        <v>52</v>
      </c>
      <c r="D7" s="647" t="s">
        <v>53</v>
      </c>
      <c r="E7" s="647" t="s">
        <v>54</v>
      </c>
      <c r="F7" s="647" t="s">
        <v>55</v>
      </c>
      <c r="G7" s="647"/>
      <c r="H7" s="647"/>
      <c r="I7" s="647" t="s">
        <v>56</v>
      </c>
      <c r="J7" s="647"/>
      <c r="K7" s="647"/>
      <c r="L7" s="575" t="s">
        <v>7</v>
      </c>
      <c r="M7" s="649"/>
    </row>
    <row r="8" spans="1:15" ht="17.25" customHeight="1" x14ac:dyDescent="0.2">
      <c r="A8" s="558"/>
      <c r="B8" s="645"/>
      <c r="C8" s="648"/>
      <c r="D8" s="648"/>
      <c r="E8" s="648"/>
      <c r="F8" s="639" t="s">
        <v>57</v>
      </c>
      <c r="G8" s="639"/>
      <c r="H8" s="639"/>
      <c r="I8" s="639" t="s">
        <v>58</v>
      </c>
      <c r="J8" s="639"/>
      <c r="K8" s="639"/>
      <c r="L8" s="650"/>
      <c r="M8" s="650"/>
    </row>
    <row r="9" spans="1:15" ht="27" customHeight="1" x14ac:dyDescent="0.2">
      <c r="A9" s="558"/>
      <c r="B9" s="645"/>
      <c r="C9" s="640" t="s">
        <v>59</v>
      </c>
      <c r="D9" s="638" t="s">
        <v>60</v>
      </c>
      <c r="E9" s="640" t="s">
        <v>61</v>
      </c>
      <c r="F9" s="212" t="s">
        <v>0</v>
      </c>
      <c r="G9" s="181" t="s">
        <v>62</v>
      </c>
      <c r="H9" s="181" t="s">
        <v>63</v>
      </c>
      <c r="I9" s="212" t="s">
        <v>0</v>
      </c>
      <c r="J9" s="181" t="s">
        <v>64</v>
      </c>
      <c r="K9" s="181" t="s">
        <v>65</v>
      </c>
      <c r="L9" s="650"/>
      <c r="M9" s="650"/>
    </row>
    <row r="10" spans="1:15" ht="20.25" customHeight="1" x14ac:dyDescent="0.2">
      <c r="A10" s="559"/>
      <c r="B10" s="646"/>
      <c r="C10" s="641"/>
      <c r="D10" s="639"/>
      <c r="E10" s="641"/>
      <c r="F10" s="73" t="s">
        <v>4</v>
      </c>
      <c r="G10" s="74" t="s">
        <v>66</v>
      </c>
      <c r="H10" s="74" t="s">
        <v>67</v>
      </c>
      <c r="I10" s="73" t="s">
        <v>4</v>
      </c>
      <c r="J10" s="74" t="s">
        <v>68</v>
      </c>
      <c r="K10" s="74" t="s">
        <v>69</v>
      </c>
      <c r="L10" s="651"/>
      <c r="M10" s="651"/>
    </row>
    <row r="11" spans="1:15" s="6" customFormat="1" ht="16.5" thickBot="1" x14ac:dyDescent="0.25">
      <c r="A11" s="195" t="s">
        <v>377</v>
      </c>
      <c r="B11" s="377" t="s">
        <v>383</v>
      </c>
      <c r="C11" s="49">
        <f>E11-D11</f>
        <v>5529</v>
      </c>
      <c r="D11" s="49">
        <v>15</v>
      </c>
      <c r="E11" s="49">
        <f>I11-F11</f>
        <v>5544</v>
      </c>
      <c r="F11" s="49">
        <f>H11+G11</f>
        <v>10044</v>
      </c>
      <c r="G11" s="49">
        <v>1892</v>
      </c>
      <c r="H11" s="49">
        <v>8152</v>
      </c>
      <c r="I11" s="49">
        <f>K11+J11</f>
        <v>15588</v>
      </c>
      <c r="J11" s="49">
        <v>2634</v>
      </c>
      <c r="K11" s="49">
        <v>12954</v>
      </c>
      <c r="L11" s="589" t="s">
        <v>417</v>
      </c>
      <c r="M11" s="590"/>
    </row>
    <row r="12" spans="1:15" s="6" customFormat="1" ht="16.5" thickTop="1" thickBot="1" x14ac:dyDescent="0.25">
      <c r="A12" s="133" t="s">
        <v>381</v>
      </c>
      <c r="B12" s="378" t="s">
        <v>386</v>
      </c>
      <c r="C12" s="75">
        <f t="shared" ref="C12:C13" si="0">E12-D12</f>
        <v>5529</v>
      </c>
      <c r="D12" s="75">
        <v>15</v>
      </c>
      <c r="E12" s="75">
        <f t="shared" ref="E12:E13" si="1">I12-F12</f>
        <v>5544</v>
      </c>
      <c r="F12" s="75">
        <f>H12+G12</f>
        <v>10044</v>
      </c>
      <c r="G12" s="75">
        <v>1892</v>
      </c>
      <c r="H12" s="75">
        <v>8152</v>
      </c>
      <c r="I12" s="75">
        <f t="shared" ref="I12:I13" si="2">K12+J12</f>
        <v>15588</v>
      </c>
      <c r="J12" s="75">
        <v>2634</v>
      </c>
      <c r="K12" s="75">
        <v>12954</v>
      </c>
      <c r="L12" s="591" t="s">
        <v>419</v>
      </c>
      <c r="M12" s="592"/>
    </row>
    <row r="13" spans="1:15" s="6" customFormat="1" ht="16.5" thickTop="1" thickBot="1" x14ac:dyDescent="0.25">
      <c r="A13" s="264" t="s">
        <v>382</v>
      </c>
      <c r="B13" s="379" t="s">
        <v>518</v>
      </c>
      <c r="C13" s="46">
        <f t="shared" si="0"/>
        <v>5529</v>
      </c>
      <c r="D13" s="46">
        <v>15</v>
      </c>
      <c r="E13" s="46">
        <f t="shared" si="1"/>
        <v>5544</v>
      </c>
      <c r="F13" s="46">
        <f>H13+G13</f>
        <v>10044</v>
      </c>
      <c r="G13" s="46">
        <v>1892</v>
      </c>
      <c r="H13" s="46">
        <v>8152</v>
      </c>
      <c r="I13" s="46">
        <f t="shared" si="2"/>
        <v>15588</v>
      </c>
      <c r="J13" s="46">
        <v>2634</v>
      </c>
      <c r="K13" s="46">
        <v>12954</v>
      </c>
      <c r="L13" s="587" t="s">
        <v>420</v>
      </c>
      <c r="M13" s="588"/>
    </row>
    <row r="14" spans="1:15" s="6" customFormat="1" ht="17.25" thickTop="1" thickBot="1" x14ac:dyDescent="0.25">
      <c r="A14" s="194" t="s">
        <v>86</v>
      </c>
      <c r="B14" s="380" t="s">
        <v>387</v>
      </c>
      <c r="C14" s="75">
        <f t="shared" ref="C14:K14" si="3">C15+C19+C21+C23+C25+C27+C28+C30+C32+C34+C36+C38+C40</f>
        <v>675268</v>
      </c>
      <c r="D14" s="75">
        <f t="shared" si="3"/>
        <v>10572</v>
      </c>
      <c r="E14" s="75">
        <f t="shared" si="3"/>
        <v>685840</v>
      </c>
      <c r="F14" s="75">
        <f t="shared" si="3"/>
        <v>391196</v>
      </c>
      <c r="G14" s="75">
        <f t="shared" si="3"/>
        <v>121628</v>
      </c>
      <c r="H14" s="75">
        <f t="shared" si="3"/>
        <v>269568</v>
      </c>
      <c r="I14" s="75">
        <f t="shared" si="3"/>
        <v>1077036</v>
      </c>
      <c r="J14" s="75">
        <f t="shared" si="3"/>
        <v>224732</v>
      </c>
      <c r="K14" s="75">
        <f t="shared" si="3"/>
        <v>852304</v>
      </c>
      <c r="L14" s="642" t="s">
        <v>421</v>
      </c>
      <c r="M14" s="643"/>
    </row>
    <row r="15" spans="1:15" s="6" customFormat="1" ht="16.5" thickTop="1" thickBot="1" x14ac:dyDescent="0.25">
      <c r="A15" s="192">
        <v>10</v>
      </c>
      <c r="B15" s="381" t="s">
        <v>388</v>
      </c>
      <c r="C15" s="49">
        <f t="shared" ref="C15:J15" si="4">C16+C17+C18</f>
        <v>43237</v>
      </c>
      <c r="D15" s="49">
        <f t="shared" si="4"/>
        <v>1107</v>
      </c>
      <c r="E15" s="49">
        <f t="shared" si="4"/>
        <v>44344</v>
      </c>
      <c r="F15" s="49">
        <f t="shared" si="4"/>
        <v>57142</v>
      </c>
      <c r="G15" s="49">
        <f t="shared" si="4"/>
        <v>12423</v>
      </c>
      <c r="H15" s="49">
        <f t="shared" si="4"/>
        <v>44719</v>
      </c>
      <c r="I15" s="49">
        <f t="shared" si="4"/>
        <v>101486</v>
      </c>
      <c r="J15" s="49">
        <f t="shared" si="4"/>
        <v>6572</v>
      </c>
      <c r="K15" s="49">
        <f>K16+K17+K18</f>
        <v>94914</v>
      </c>
      <c r="L15" s="593" t="s">
        <v>422</v>
      </c>
      <c r="M15" s="594"/>
    </row>
    <row r="16" spans="1:15" s="6" customFormat="1" ht="16.5" thickTop="1" thickBot="1" x14ac:dyDescent="0.25">
      <c r="A16" s="265">
        <v>1071</v>
      </c>
      <c r="B16" s="382" t="s">
        <v>392</v>
      </c>
      <c r="C16" s="76">
        <f t="shared" ref="C16:C41" si="5">E16-D16</f>
        <v>36335</v>
      </c>
      <c r="D16" s="76">
        <v>1006</v>
      </c>
      <c r="E16" s="76">
        <f t="shared" ref="E16:E41" si="6">I16-F16</f>
        <v>37341</v>
      </c>
      <c r="F16" s="76">
        <f t="shared" ref="F16:F41" si="7">H16+G16</f>
        <v>50450</v>
      </c>
      <c r="G16" s="76">
        <v>9905</v>
      </c>
      <c r="H16" s="76">
        <v>40545</v>
      </c>
      <c r="I16" s="76">
        <f>K16+J16</f>
        <v>87791</v>
      </c>
      <c r="J16" s="76">
        <v>4918</v>
      </c>
      <c r="K16" s="76">
        <v>82873</v>
      </c>
      <c r="L16" s="585" t="s">
        <v>427</v>
      </c>
      <c r="M16" s="586"/>
    </row>
    <row r="17" spans="1:13" s="6" customFormat="1" ht="16.5" thickTop="1" thickBot="1" x14ac:dyDescent="0.25">
      <c r="A17" s="264">
        <v>1073</v>
      </c>
      <c r="B17" s="379" t="s">
        <v>521</v>
      </c>
      <c r="C17" s="46">
        <f t="shared" si="5"/>
        <v>1632</v>
      </c>
      <c r="D17" s="46">
        <v>38</v>
      </c>
      <c r="E17" s="46">
        <f t="shared" si="6"/>
        <v>1670</v>
      </c>
      <c r="F17" s="46">
        <f t="shared" si="7"/>
        <v>2518</v>
      </c>
      <c r="G17" s="46">
        <v>1067</v>
      </c>
      <c r="H17" s="46">
        <v>1451</v>
      </c>
      <c r="I17" s="46">
        <f t="shared" ref="I17:I41" si="8">K17+J17</f>
        <v>4188</v>
      </c>
      <c r="J17" s="46">
        <v>63</v>
      </c>
      <c r="K17" s="46">
        <v>4125</v>
      </c>
      <c r="L17" s="587" t="s">
        <v>428</v>
      </c>
      <c r="M17" s="588"/>
    </row>
    <row r="18" spans="1:13" s="6" customFormat="1" ht="16.5" thickTop="1" thickBot="1" x14ac:dyDescent="0.25">
      <c r="A18" s="265">
        <v>1079</v>
      </c>
      <c r="B18" s="382" t="s">
        <v>523</v>
      </c>
      <c r="C18" s="76">
        <f t="shared" si="5"/>
        <v>5270</v>
      </c>
      <c r="D18" s="76">
        <v>63</v>
      </c>
      <c r="E18" s="76">
        <f t="shared" si="6"/>
        <v>5333</v>
      </c>
      <c r="F18" s="76">
        <f t="shared" si="7"/>
        <v>4174</v>
      </c>
      <c r="G18" s="76">
        <v>1451</v>
      </c>
      <c r="H18" s="76">
        <v>2723</v>
      </c>
      <c r="I18" s="76">
        <f t="shared" si="8"/>
        <v>9507</v>
      </c>
      <c r="J18" s="76">
        <v>1591</v>
      </c>
      <c r="K18" s="76">
        <v>7916</v>
      </c>
      <c r="L18" s="585" t="s">
        <v>522</v>
      </c>
      <c r="M18" s="586"/>
    </row>
    <row r="19" spans="1:13" s="6" customFormat="1" ht="16.5" thickTop="1" thickBot="1" x14ac:dyDescent="0.25">
      <c r="A19" s="192">
        <v>13</v>
      </c>
      <c r="B19" s="381" t="s">
        <v>395</v>
      </c>
      <c r="C19" s="49">
        <f t="shared" si="5"/>
        <v>5883</v>
      </c>
      <c r="D19" s="49">
        <v>0</v>
      </c>
      <c r="E19" s="49">
        <f t="shared" si="6"/>
        <v>5883</v>
      </c>
      <c r="F19" s="49">
        <f t="shared" si="7"/>
        <v>10220</v>
      </c>
      <c r="G19" s="49">
        <v>2354</v>
      </c>
      <c r="H19" s="49">
        <v>7866</v>
      </c>
      <c r="I19" s="49">
        <f t="shared" si="8"/>
        <v>16103</v>
      </c>
      <c r="J19" s="49">
        <v>0</v>
      </c>
      <c r="K19" s="49">
        <v>16103</v>
      </c>
      <c r="L19" s="595" t="s">
        <v>432</v>
      </c>
      <c r="M19" s="596"/>
    </row>
    <row r="20" spans="1:13" s="6" customFormat="1" ht="16.5" thickTop="1" thickBot="1" x14ac:dyDescent="0.25">
      <c r="A20" s="265">
        <v>1392</v>
      </c>
      <c r="B20" s="382" t="s">
        <v>593</v>
      </c>
      <c r="C20" s="76">
        <f t="shared" si="5"/>
        <v>5883</v>
      </c>
      <c r="D20" s="76">
        <v>0</v>
      </c>
      <c r="E20" s="76">
        <f t="shared" si="6"/>
        <v>5883</v>
      </c>
      <c r="F20" s="76">
        <f t="shared" si="7"/>
        <v>10220</v>
      </c>
      <c r="G20" s="76">
        <v>2354</v>
      </c>
      <c r="H20" s="76">
        <v>7866</v>
      </c>
      <c r="I20" s="76">
        <f t="shared" si="8"/>
        <v>16103</v>
      </c>
      <c r="J20" s="76">
        <v>0</v>
      </c>
      <c r="K20" s="76">
        <v>16103</v>
      </c>
      <c r="L20" s="585" t="s">
        <v>433</v>
      </c>
      <c r="M20" s="586"/>
    </row>
    <row r="21" spans="1:13" s="6" customFormat="1" ht="16.5" thickTop="1" thickBot="1" x14ac:dyDescent="0.25">
      <c r="A21" s="192">
        <v>14</v>
      </c>
      <c r="B21" s="381" t="s">
        <v>396</v>
      </c>
      <c r="C21" s="49">
        <f t="shared" ref="C21:J21" si="9">C22</f>
        <v>470126</v>
      </c>
      <c r="D21" s="49">
        <f t="shared" si="9"/>
        <v>4673</v>
      </c>
      <c r="E21" s="49">
        <f t="shared" si="9"/>
        <v>474799</v>
      </c>
      <c r="F21" s="49">
        <f t="shared" si="9"/>
        <v>176395</v>
      </c>
      <c r="G21" s="49">
        <f t="shared" si="9"/>
        <v>66857</v>
      </c>
      <c r="H21" s="49">
        <f t="shared" si="9"/>
        <v>109538</v>
      </c>
      <c r="I21" s="49">
        <f t="shared" si="9"/>
        <v>651194</v>
      </c>
      <c r="J21" s="49">
        <f t="shared" si="9"/>
        <v>203608</v>
      </c>
      <c r="K21" s="49">
        <f>K22</f>
        <v>447586</v>
      </c>
      <c r="L21" s="595" t="s">
        <v>595</v>
      </c>
      <c r="M21" s="596"/>
    </row>
    <row r="22" spans="1:13" s="6" customFormat="1" ht="27" customHeight="1" thickTop="1" thickBot="1" x14ac:dyDescent="0.25">
      <c r="A22" s="265">
        <v>1412</v>
      </c>
      <c r="B22" s="382" t="s">
        <v>590</v>
      </c>
      <c r="C22" s="76">
        <f t="shared" si="5"/>
        <v>470126</v>
      </c>
      <c r="D22" s="76">
        <v>4673</v>
      </c>
      <c r="E22" s="76">
        <f t="shared" si="6"/>
        <v>474799</v>
      </c>
      <c r="F22" s="76">
        <f t="shared" si="7"/>
        <v>176395</v>
      </c>
      <c r="G22" s="76">
        <v>66857</v>
      </c>
      <c r="H22" s="76">
        <v>109538</v>
      </c>
      <c r="I22" s="76">
        <f t="shared" si="8"/>
        <v>651194</v>
      </c>
      <c r="J22" s="76">
        <v>203608</v>
      </c>
      <c r="K22" s="76">
        <v>447586</v>
      </c>
      <c r="L22" s="585" t="s">
        <v>595</v>
      </c>
      <c r="M22" s="586"/>
    </row>
    <row r="23" spans="1:13" s="6" customFormat="1" ht="37.5" customHeight="1" thickTop="1" thickBot="1" x14ac:dyDescent="0.25">
      <c r="A23" s="192">
        <v>16</v>
      </c>
      <c r="B23" s="381" t="s">
        <v>584</v>
      </c>
      <c r="C23" s="49">
        <f t="shared" si="5"/>
        <v>19021</v>
      </c>
      <c r="D23" s="49">
        <v>221</v>
      </c>
      <c r="E23" s="49">
        <f t="shared" si="6"/>
        <v>19242</v>
      </c>
      <c r="F23" s="49">
        <f t="shared" si="7"/>
        <v>20604</v>
      </c>
      <c r="G23" s="49">
        <v>5786</v>
      </c>
      <c r="H23" s="49">
        <v>14818</v>
      </c>
      <c r="I23" s="49">
        <f>K23+J23</f>
        <v>39846</v>
      </c>
      <c r="J23" s="49">
        <v>4888</v>
      </c>
      <c r="K23" s="49">
        <v>34958</v>
      </c>
      <c r="L23" s="593" t="s">
        <v>585</v>
      </c>
      <c r="M23" s="594"/>
    </row>
    <row r="24" spans="1:13" s="6" customFormat="1" ht="16.5" thickTop="1" thickBot="1" x14ac:dyDescent="0.25">
      <c r="A24" s="265">
        <v>1622</v>
      </c>
      <c r="B24" s="382" t="s">
        <v>583</v>
      </c>
      <c r="C24" s="76">
        <f t="shared" ref="C24" si="10">E24-D24</f>
        <v>19021</v>
      </c>
      <c r="D24" s="76">
        <v>221</v>
      </c>
      <c r="E24" s="76">
        <f t="shared" ref="E24" si="11">I24-F24</f>
        <v>19242</v>
      </c>
      <c r="F24" s="76">
        <f t="shared" ref="F24" si="12">H24+G24</f>
        <v>20604</v>
      </c>
      <c r="G24" s="76">
        <v>5786</v>
      </c>
      <c r="H24" s="76">
        <v>14818</v>
      </c>
      <c r="I24" s="76">
        <f>K24+J24</f>
        <v>39846</v>
      </c>
      <c r="J24" s="76">
        <v>4888</v>
      </c>
      <c r="K24" s="76">
        <v>34958</v>
      </c>
      <c r="L24" s="585" t="s">
        <v>586</v>
      </c>
      <c r="M24" s="586"/>
    </row>
    <row r="25" spans="1:13" s="6" customFormat="1" ht="16.5" thickTop="1" thickBot="1" x14ac:dyDescent="0.25">
      <c r="A25" s="213">
        <v>18</v>
      </c>
      <c r="B25" s="383" t="s">
        <v>580</v>
      </c>
      <c r="C25" s="49">
        <f t="shared" si="5"/>
        <v>6204</v>
      </c>
      <c r="D25" s="49">
        <v>756</v>
      </c>
      <c r="E25" s="49">
        <f t="shared" si="6"/>
        <v>6960</v>
      </c>
      <c r="F25" s="49">
        <f t="shared" si="7"/>
        <v>7245</v>
      </c>
      <c r="G25" s="49">
        <v>1371</v>
      </c>
      <c r="H25" s="49">
        <v>5874</v>
      </c>
      <c r="I25" s="49">
        <f t="shared" si="8"/>
        <v>14205</v>
      </c>
      <c r="J25" s="49">
        <v>0</v>
      </c>
      <c r="K25" s="49">
        <v>14205</v>
      </c>
      <c r="L25" s="595" t="s">
        <v>441</v>
      </c>
      <c r="M25" s="596"/>
    </row>
    <row r="26" spans="1:13" s="6" customFormat="1" ht="27" customHeight="1" thickTop="1" thickBot="1" x14ac:dyDescent="0.25">
      <c r="A26" s="265">
        <v>1811</v>
      </c>
      <c r="B26" s="382" t="s">
        <v>579</v>
      </c>
      <c r="C26" s="76">
        <f t="shared" ref="C26:J26" si="13">C25</f>
        <v>6204</v>
      </c>
      <c r="D26" s="76">
        <f t="shared" si="13"/>
        <v>756</v>
      </c>
      <c r="E26" s="76">
        <f t="shared" si="13"/>
        <v>6960</v>
      </c>
      <c r="F26" s="76">
        <f t="shared" si="13"/>
        <v>7245</v>
      </c>
      <c r="G26" s="76">
        <f t="shared" si="13"/>
        <v>1371</v>
      </c>
      <c r="H26" s="76">
        <f t="shared" si="13"/>
        <v>5874</v>
      </c>
      <c r="I26" s="76">
        <f t="shared" si="13"/>
        <v>14205</v>
      </c>
      <c r="J26" s="76">
        <f t="shared" si="13"/>
        <v>0</v>
      </c>
      <c r="K26" s="76">
        <f>K25</f>
        <v>14205</v>
      </c>
      <c r="L26" s="306" t="s">
        <v>442</v>
      </c>
      <c r="M26" s="307"/>
    </row>
    <row r="27" spans="1:13" s="6" customFormat="1" ht="16.5" thickTop="1" thickBot="1" x14ac:dyDescent="0.25">
      <c r="A27" s="213">
        <v>20</v>
      </c>
      <c r="B27" s="383" t="s">
        <v>576</v>
      </c>
      <c r="C27" s="215">
        <f t="shared" si="5"/>
        <v>7428</v>
      </c>
      <c r="D27" s="215">
        <v>8</v>
      </c>
      <c r="E27" s="215">
        <f t="shared" si="6"/>
        <v>7436</v>
      </c>
      <c r="F27" s="215">
        <f t="shared" si="7"/>
        <v>1196</v>
      </c>
      <c r="G27" s="215">
        <v>603</v>
      </c>
      <c r="H27" s="215">
        <v>593</v>
      </c>
      <c r="I27" s="215">
        <f t="shared" si="8"/>
        <v>8632</v>
      </c>
      <c r="J27" s="215"/>
      <c r="K27" s="215">
        <v>8632</v>
      </c>
      <c r="L27" s="595" t="s">
        <v>445</v>
      </c>
      <c r="M27" s="596"/>
    </row>
    <row r="28" spans="1:13" s="6" customFormat="1" ht="16.5" customHeight="1" thickTop="1" thickBot="1" x14ac:dyDescent="0.25">
      <c r="A28" s="133">
        <v>22</v>
      </c>
      <c r="B28" s="378" t="s">
        <v>573</v>
      </c>
      <c r="C28" s="75">
        <f t="shared" si="5"/>
        <v>2336</v>
      </c>
      <c r="D28" s="75">
        <v>0</v>
      </c>
      <c r="E28" s="75">
        <f t="shared" si="6"/>
        <v>2336</v>
      </c>
      <c r="F28" s="75">
        <f t="shared" si="7"/>
        <v>970</v>
      </c>
      <c r="G28" s="75">
        <v>165</v>
      </c>
      <c r="H28" s="75">
        <v>805</v>
      </c>
      <c r="I28" s="75">
        <f>K28+J28</f>
        <v>3306</v>
      </c>
      <c r="J28" s="75">
        <v>0</v>
      </c>
      <c r="K28" s="75">
        <v>3306</v>
      </c>
      <c r="L28" s="591" t="s">
        <v>446</v>
      </c>
      <c r="M28" s="592"/>
    </row>
    <row r="29" spans="1:13" s="6" customFormat="1" ht="21.75" customHeight="1" thickTop="1" thickBot="1" x14ac:dyDescent="0.25">
      <c r="A29" s="314">
        <v>2211</v>
      </c>
      <c r="B29" s="384" t="s">
        <v>574</v>
      </c>
      <c r="C29" s="216">
        <f t="shared" ref="C29:J29" si="14">C28</f>
        <v>2336</v>
      </c>
      <c r="D29" s="216">
        <f t="shared" si="14"/>
        <v>0</v>
      </c>
      <c r="E29" s="216">
        <f t="shared" si="14"/>
        <v>2336</v>
      </c>
      <c r="F29" s="216">
        <f t="shared" si="14"/>
        <v>970</v>
      </c>
      <c r="G29" s="216">
        <f t="shared" si="14"/>
        <v>165</v>
      </c>
      <c r="H29" s="216">
        <f t="shared" si="14"/>
        <v>805</v>
      </c>
      <c r="I29" s="216">
        <f t="shared" si="14"/>
        <v>3306</v>
      </c>
      <c r="J29" s="216">
        <f t="shared" si="14"/>
        <v>0</v>
      </c>
      <c r="K29" s="216">
        <f>K28</f>
        <v>3306</v>
      </c>
      <c r="L29" s="599" t="s">
        <v>570</v>
      </c>
      <c r="M29" s="600"/>
    </row>
    <row r="30" spans="1:13" s="6" customFormat="1" ht="16.5" thickTop="1" thickBot="1" x14ac:dyDescent="0.25">
      <c r="A30" s="133">
        <v>23</v>
      </c>
      <c r="B30" s="378" t="s">
        <v>575</v>
      </c>
      <c r="C30" s="75">
        <f t="shared" ref="C30:J30" si="15">C31</f>
        <v>1185</v>
      </c>
      <c r="D30" s="75">
        <f t="shared" si="15"/>
        <v>0</v>
      </c>
      <c r="E30" s="75">
        <f t="shared" si="15"/>
        <v>1185</v>
      </c>
      <c r="F30" s="75">
        <f t="shared" si="15"/>
        <v>4815</v>
      </c>
      <c r="G30" s="75">
        <f t="shared" si="15"/>
        <v>750</v>
      </c>
      <c r="H30" s="75">
        <f t="shared" si="15"/>
        <v>4065</v>
      </c>
      <c r="I30" s="75">
        <f t="shared" si="15"/>
        <v>6000</v>
      </c>
      <c r="J30" s="75">
        <f t="shared" si="15"/>
        <v>0</v>
      </c>
      <c r="K30" s="75">
        <f>K31</f>
        <v>6000</v>
      </c>
      <c r="L30" s="591" t="s">
        <v>448</v>
      </c>
      <c r="M30" s="592"/>
    </row>
    <row r="31" spans="1:13" s="6" customFormat="1" ht="16.5" thickTop="1" thickBot="1" x14ac:dyDescent="0.25">
      <c r="A31" s="315">
        <v>2310</v>
      </c>
      <c r="B31" s="385" t="s">
        <v>404</v>
      </c>
      <c r="C31" s="216">
        <f t="shared" si="5"/>
        <v>1185</v>
      </c>
      <c r="D31" s="216">
        <v>0</v>
      </c>
      <c r="E31" s="216">
        <f t="shared" si="6"/>
        <v>1185</v>
      </c>
      <c r="F31" s="216">
        <f t="shared" si="7"/>
        <v>4815</v>
      </c>
      <c r="G31" s="216">
        <v>750</v>
      </c>
      <c r="H31" s="216">
        <v>4065</v>
      </c>
      <c r="I31" s="216">
        <f t="shared" si="8"/>
        <v>6000</v>
      </c>
      <c r="J31" s="216"/>
      <c r="K31" s="216">
        <v>6000</v>
      </c>
      <c r="L31" s="599" t="s">
        <v>449</v>
      </c>
      <c r="M31" s="600"/>
    </row>
    <row r="32" spans="1:13" s="6" customFormat="1" ht="24" thickTop="1" thickBot="1" x14ac:dyDescent="0.25">
      <c r="A32" s="133">
        <v>25</v>
      </c>
      <c r="B32" s="378" t="s">
        <v>566</v>
      </c>
      <c r="C32" s="75">
        <f t="shared" ref="C32:J32" si="16">C33</f>
        <v>70841</v>
      </c>
      <c r="D32" s="75">
        <f t="shared" si="16"/>
        <v>2027</v>
      </c>
      <c r="E32" s="75">
        <f t="shared" si="16"/>
        <v>72868</v>
      </c>
      <c r="F32" s="75">
        <f t="shared" si="16"/>
        <v>80201</v>
      </c>
      <c r="G32" s="75">
        <f t="shared" si="16"/>
        <v>21038</v>
      </c>
      <c r="H32" s="75">
        <f t="shared" si="16"/>
        <v>59163</v>
      </c>
      <c r="I32" s="75">
        <f t="shared" si="16"/>
        <v>153069</v>
      </c>
      <c r="J32" s="75">
        <f t="shared" si="16"/>
        <v>3183</v>
      </c>
      <c r="K32" s="75">
        <f>K33</f>
        <v>149886</v>
      </c>
      <c r="L32" s="591" t="s">
        <v>562</v>
      </c>
      <c r="M32" s="592"/>
    </row>
    <row r="33" spans="1:13" s="6" customFormat="1" ht="16.5" thickTop="1" thickBot="1" x14ac:dyDescent="0.25">
      <c r="A33" s="315">
        <v>2511</v>
      </c>
      <c r="B33" s="385" t="s">
        <v>408</v>
      </c>
      <c r="C33" s="216">
        <f t="shared" si="5"/>
        <v>70841</v>
      </c>
      <c r="D33" s="216">
        <v>2027</v>
      </c>
      <c r="E33" s="216">
        <f t="shared" si="6"/>
        <v>72868</v>
      </c>
      <c r="F33" s="216">
        <f t="shared" si="7"/>
        <v>80201</v>
      </c>
      <c r="G33" s="216">
        <v>21038</v>
      </c>
      <c r="H33" s="216">
        <v>59163</v>
      </c>
      <c r="I33" s="216">
        <f t="shared" si="8"/>
        <v>153069</v>
      </c>
      <c r="J33" s="216">
        <v>3183</v>
      </c>
      <c r="K33" s="216">
        <v>149886</v>
      </c>
      <c r="L33" s="599" t="s">
        <v>454</v>
      </c>
      <c r="M33" s="600"/>
    </row>
    <row r="34" spans="1:13" s="6" customFormat="1" ht="16.5" thickTop="1" thickBot="1" x14ac:dyDescent="0.25">
      <c r="A34" s="133">
        <v>27</v>
      </c>
      <c r="B34" s="378" t="s">
        <v>409</v>
      </c>
      <c r="C34" s="75">
        <f t="shared" ref="C34:J34" si="17">C35</f>
        <v>786</v>
      </c>
      <c r="D34" s="75">
        <f t="shared" si="17"/>
        <v>0</v>
      </c>
      <c r="E34" s="75">
        <f t="shared" si="17"/>
        <v>786</v>
      </c>
      <c r="F34" s="75">
        <f t="shared" si="17"/>
        <v>154</v>
      </c>
      <c r="G34" s="75">
        <f t="shared" si="17"/>
        <v>72</v>
      </c>
      <c r="H34" s="75">
        <f t="shared" si="17"/>
        <v>82</v>
      </c>
      <c r="I34" s="75">
        <f t="shared" si="17"/>
        <v>940</v>
      </c>
      <c r="J34" s="75">
        <f t="shared" si="17"/>
        <v>0</v>
      </c>
      <c r="K34" s="75">
        <f>K35</f>
        <v>940</v>
      </c>
      <c r="L34" s="591" t="s">
        <v>456</v>
      </c>
      <c r="M34" s="592"/>
    </row>
    <row r="35" spans="1:13" s="6" customFormat="1" ht="16.5" thickTop="1" thickBot="1" x14ac:dyDescent="0.25">
      <c r="A35" s="315">
        <v>2790</v>
      </c>
      <c r="B35" s="385" t="s">
        <v>552</v>
      </c>
      <c r="C35" s="216">
        <f t="shared" si="5"/>
        <v>786</v>
      </c>
      <c r="D35" s="216">
        <v>0</v>
      </c>
      <c r="E35" s="216">
        <f t="shared" si="6"/>
        <v>786</v>
      </c>
      <c r="F35" s="216">
        <f t="shared" si="7"/>
        <v>154</v>
      </c>
      <c r="G35" s="216">
        <v>72</v>
      </c>
      <c r="H35" s="216">
        <v>82</v>
      </c>
      <c r="I35" s="216">
        <f t="shared" si="8"/>
        <v>940</v>
      </c>
      <c r="J35" s="216">
        <v>0</v>
      </c>
      <c r="K35" s="216">
        <v>940</v>
      </c>
      <c r="L35" s="599" t="s">
        <v>458</v>
      </c>
      <c r="M35" s="600"/>
    </row>
    <row r="36" spans="1:13" s="6" customFormat="1" ht="16.5" thickTop="1" thickBot="1" x14ac:dyDescent="0.25">
      <c r="A36" s="133">
        <v>31</v>
      </c>
      <c r="B36" s="378" t="s">
        <v>412</v>
      </c>
      <c r="C36" s="75">
        <f t="shared" ref="C36:J36" si="18">C37</f>
        <v>46159</v>
      </c>
      <c r="D36" s="75">
        <f t="shared" si="18"/>
        <v>1741</v>
      </c>
      <c r="E36" s="75">
        <f t="shared" si="18"/>
        <v>47900</v>
      </c>
      <c r="F36" s="75">
        <f t="shared" si="18"/>
        <v>31233</v>
      </c>
      <c r="G36" s="75">
        <f t="shared" si="18"/>
        <v>9506</v>
      </c>
      <c r="H36" s="75">
        <f t="shared" si="18"/>
        <v>21727</v>
      </c>
      <c r="I36" s="75">
        <f t="shared" si="18"/>
        <v>79133</v>
      </c>
      <c r="J36" s="75">
        <f t="shared" si="18"/>
        <v>4288</v>
      </c>
      <c r="K36" s="75">
        <f>K37</f>
        <v>74845</v>
      </c>
      <c r="L36" s="591" t="s">
        <v>462</v>
      </c>
      <c r="M36" s="592"/>
    </row>
    <row r="37" spans="1:13" s="6" customFormat="1" ht="16.5" thickTop="1" thickBot="1" x14ac:dyDescent="0.25">
      <c r="A37" s="315">
        <v>3100</v>
      </c>
      <c r="B37" s="385" t="s">
        <v>412</v>
      </c>
      <c r="C37" s="216">
        <f t="shared" si="5"/>
        <v>46159</v>
      </c>
      <c r="D37" s="216">
        <v>1741</v>
      </c>
      <c r="E37" s="216">
        <f t="shared" si="6"/>
        <v>47900</v>
      </c>
      <c r="F37" s="216">
        <f t="shared" si="7"/>
        <v>31233</v>
      </c>
      <c r="G37" s="216">
        <v>9506</v>
      </c>
      <c r="H37" s="216">
        <v>21727</v>
      </c>
      <c r="I37" s="216">
        <f t="shared" si="8"/>
        <v>79133</v>
      </c>
      <c r="J37" s="216">
        <v>4288</v>
      </c>
      <c r="K37" s="216">
        <v>74845</v>
      </c>
      <c r="L37" s="599" t="s">
        <v>463</v>
      </c>
      <c r="M37" s="600"/>
    </row>
    <row r="38" spans="1:13" s="6" customFormat="1" ht="16.5" thickTop="1" thickBot="1" x14ac:dyDescent="0.25">
      <c r="A38" s="133">
        <v>32</v>
      </c>
      <c r="B38" s="378" t="s">
        <v>413</v>
      </c>
      <c r="C38" s="75">
        <f t="shared" ref="C38:J38" si="19">C39</f>
        <v>576</v>
      </c>
      <c r="D38" s="75">
        <f t="shared" si="19"/>
        <v>0</v>
      </c>
      <c r="E38" s="75">
        <f t="shared" si="19"/>
        <v>576</v>
      </c>
      <c r="F38" s="75">
        <f t="shared" si="19"/>
        <v>353</v>
      </c>
      <c r="G38" s="75">
        <f t="shared" si="19"/>
        <v>183</v>
      </c>
      <c r="H38" s="75">
        <f t="shared" si="19"/>
        <v>170</v>
      </c>
      <c r="I38" s="75">
        <f t="shared" si="19"/>
        <v>929</v>
      </c>
      <c r="J38" s="75">
        <f t="shared" si="19"/>
        <v>0</v>
      </c>
      <c r="K38" s="75">
        <f>K39</f>
        <v>929</v>
      </c>
      <c r="L38" s="591" t="s">
        <v>464</v>
      </c>
      <c r="M38" s="592"/>
    </row>
    <row r="39" spans="1:13" s="6" customFormat="1" ht="16.5" thickTop="1" thickBot="1" x14ac:dyDescent="0.25">
      <c r="A39" s="315">
        <v>3290</v>
      </c>
      <c r="B39" s="385" t="s">
        <v>414</v>
      </c>
      <c r="C39" s="216">
        <f t="shared" si="5"/>
        <v>576</v>
      </c>
      <c r="D39" s="216">
        <v>0</v>
      </c>
      <c r="E39" s="216">
        <f t="shared" si="6"/>
        <v>576</v>
      </c>
      <c r="F39" s="216">
        <f t="shared" si="7"/>
        <v>353</v>
      </c>
      <c r="G39" s="216">
        <v>183</v>
      </c>
      <c r="H39" s="216">
        <v>170</v>
      </c>
      <c r="I39" s="216">
        <f t="shared" si="8"/>
        <v>929</v>
      </c>
      <c r="J39" s="216">
        <v>0</v>
      </c>
      <c r="K39" s="216">
        <v>929</v>
      </c>
      <c r="L39" s="599" t="s">
        <v>465</v>
      </c>
      <c r="M39" s="600"/>
    </row>
    <row r="40" spans="1:13" s="6" customFormat="1" ht="16.5" thickTop="1" thickBot="1" x14ac:dyDescent="0.25">
      <c r="A40" s="133">
        <v>33</v>
      </c>
      <c r="B40" s="378" t="s">
        <v>537</v>
      </c>
      <c r="C40" s="75">
        <f t="shared" ref="C40:J40" si="20">C41</f>
        <v>1486</v>
      </c>
      <c r="D40" s="75">
        <f t="shared" si="20"/>
        <v>39</v>
      </c>
      <c r="E40" s="75">
        <f t="shared" si="20"/>
        <v>1525</v>
      </c>
      <c r="F40" s="75">
        <f t="shared" si="20"/>
        <v>668</v>
      </c>
      <c r="G40" s="75">
        <f t="shared" si="20"/>
        <v>520</v>
      </c>
      <c r="H40" s="75">
        <f t="shared" si="20"/>
        <v>148</v>
      </c>
      <c r="I40" s="75">
        <f t="shared" si="20"/>
        <v>2193</v>
      </c>
      <c r="J40" s="75">
        <f t="shared" si="20"/>
        <v>2193</v>
      </c>
      <c r="K40" s="75">
        <f>K41</f>
        <v>0</v>
      </c>
      <c r="L40" s="591" t="s">
        <v>466</v>
      </c>
      <c r="M40" s="592"/>
    </row>
    <row r="41" spans="1:13" s="6" customFormat="1" ht="15.75" thickTop="1" x14ac:dyDescent="0.2">
      <c r="A41" s="316">
        <v>3315</v>
      </c>
      <c r="B41" s="319" t="s">
        <v>535</v>
      </c>
      <c r="C41" s="216">
        <f t="shared" si="5"/>
        <v>1486</v>
      </c>
      <c r="D41" s="216">
        <v>39</v>
      </c>
      <c r="E41" s="216">
        <f t="shared" si="6"/>
        <v>1525</v>
      </c>
      <c r="F41" s="216">
        <f t="shared" si="7"/>
        <v>668</v>
      </c>
      <c r="G41" s="216">
        <v>520</v>
      </c>
      <c r="H41" s="216">
        <v>148</v>
      </c>
      <c r="I41" s="216">
        <f t="shared" si="8"/>
        <v>2193</v>
      </c>
      <c r="J41" s="216">
        <v>2193</v>
      </c>
      <c r="K41" s="216">
        <v>0</v>
      </c>
      <c r="L41" s="601" t="s">
        <v>536</v>
      </c>
      <c r="M41" s="602"/>
    </row>
    <row r="42" spans="1:13" s="202" customFormat="1" ht="45.75" customHeight="1" x14ac:dyDescent="0.2">
      <c r="A42" s="636" t="s">
        <v>4</v>
      </c>
      <c r="B42" s="637"/>
      <c r="C42" s="387">
        <f>E42-D42</f>
        <v>680797</v>
      </c>
      <c r="D42" s="386">
        <f t="shared" ref="D42:J42" si="21">D11+D14</f>
        <v>10587</v>
      </c>
      <c r="E42" s="386">
        <f>I42-F42</f>
        <v>691384</v>
      </c>
      <c r="F42" s="386">
        <f>H42+G42</f>
        <v>401240</v>
      </c>
      <c r="G42" s="386">
        <f t="shared" si="21"/>
        <v>123520</v>
      </c>
      <c r="H42" s="386">
        <f t="shared" si="21"/>
        <v>277720</v>
      </c>
      <c r="I42" s="386">
        <f>J42+K42</f>
        <v>1092624</v>
      </c>
      <c r="J42" s="386">
        <f t="shared" si="21"/>
        <v>227366</v>
      </c>
      <c r="K42" s="388">
        <f>K11+K14</f>
        <v>865258</v>
      </c>
      <c r="L42" s="597" t="s">
        <v>0</v>
      </c>
      <c r="M42" s="598"/>
    </row>
    <row r="43" spans="1:13" ht="20.25" customHeight="1" x14ac:dyDescent="0.2">
      <c r="A43" s="1"/>
      <c r="B43" s="1"/>
    </row>
    <row r="44" spans="1:13" ht="20.25" customHeight="1" x14ac:dyDescent="0.2">
      <c r="A44" s="1"/>
      <c r="B44" s="1"/>
    </row>
    <row r="45" spans="1:13" ht="20.25" customHeight="1" x14ac:dyDescent="0.2">
      <c r="A45" s="1"/>
      <c r="B45" s="1"/>
    </row>
    <row r="47" spans="1:13" ht="20.25" customHeight="1" x14ac:dyDescent="0.2">
      <c r="A47" s="1"/>
      <c r="B47" s="1"/>
    </row>
    <row r="48" spans="1:13" ht="20.25" customHeight="1" x14ac:dyDescent="0.2">
      <c r="A48" s="1"/>
      <c r="B48" s="1"/>
    </row>
    <row r="49" spans="1:2" ht="20.25" customHeight="1" x14ac:dyDescent="0.2">
      <c r="A49" s="1"/>
      <c r="B49" s="1"/>
    </row>
    <row r="50" spans="1:2" ht="20.25" customHeight="1" x14ac:dyDescent="0.2">
      <c r="A50" s="1"/>
      <c r="B50" s="1"/>
    </row>
    <row r="51" spans="1:2" ht="20.25" customHeight="1" x14ac:dyDescent="0.2">
      <c r="A51" s="1"/>
      <c r="B51" s="1"/>
    </row>
    <row r="52" spans="1:2" ht="20.25" customHeight="1" x14ac:dyDescent="0.2">
      <c r="A52" s="1"/>
      <c r="B52" s="1"/>
    </row>
    <row r="53" spans="1:2" ht="20.25" customHeight="1" x14ac:dyDescent="0.2">
      <c r="A53" s="1"/>
      <c r="B53" s="1"/>
    </row>
    <row r="54" spans="1:2" ht="20.25" customHeight="1" x14ac:dyDescent="0.2">
      <c r="A54" s="1"/>
      <c r="B54" s="1"/>
    </row>
    <row r="55" spans="1:2" ht="20.25" customHeight="1" x14ac:dyDescent="0.2">
      <c r="A55" s="1"/>
      <c r="B55" s="1"/>
    </row>
    <row r="56" spans="1:2" ht="20.25" customHeight="1" x14ac:dyDescent="0.2">
      <c r="A56" s="1"/>
      <c r="B56" s="1"/>
    </row>
    <row r="57" spans="1:2" ht="20.25" customHeight="1" x14ac:dyDescent="0.2">
      <c r="A57" s="1"/>
      <c r="B57" s="1"/>
    </row>
    <row r="58" spans="1:2" ht="20.25" customHeight="1" x14ac:dyDescent="0.2">
      <c r="A58" s="1"/>
      <c r="B58" s="1"/>
    </row>
    <row r="59" spans="1:2" ht="20.25" customHeight="1" x14ac:dyDescent="0.2">
      <c r="A59" s="1"/>
      <c r="B59" s="1"/>
    </row>
    <row r="60" spans="1:2" ht="20.25" customHeight="1" x14ac:dyDescent="0.2">
      <c r="A60" s="1"/>
      <c r="B60" s="1"/>
    </row>
    <row r="61" spans="1:2" ht="20.25" customHeight="1" x14ac:dyDescent="0.2">
      <c r="A61" s="1"/>
      <c r="B61" s="1"/>
    </row>
    <row r="62" spans="1:2" ht="20.25" customHeight="1" x14ac:dyDescent="0.2">
      <c r="A62" s="1"/>
      <c r="B62" s="1"/>
    </row>
    <row r="63" spans="1:2" ht="20.25" customHeight="1" x14ac:dyDescent="0.2">
      <c r="A63" s="1"/>
      <c r="B63" s="1"/>
    </row>
    <row r="64" spans="1:2" ht="20.25" customHeight="1" x14ac:dyDescent="0.2">
      <c r="A64" s="1"/>
      <c r="B64" s="1"/>
    </row>
    <row r="65" spans="1:8" ht="24" customHeight="1" x14ac:dyDescent="0.2">
      <c r="A65" s="1"/>
      <c r="B65" s="1"/>
    </row>
    <row r="67" spans="1:8" ht="20.25" customHeight="1" x14ac:dyDescent="0.2">
      <c r="A67" s="1"/>
      <c r="B67" s="1"/>
      <c r="C67" s="214" t="e">
        <f>C13+C14+#REF!+C17+#REF!+C18+#REF!+C19+C20+C21+#REF!+C22+#REF!+#REF!+#REF!+#REF!+C27+#REF!+C29+C30+C32+C33+C35+C36+C37+C39+C41+C42+C43+C45+C46+C47+C48+C49+C51+C53+C55+C57+C58+C60+C63</f>
        <v>#REF!</v>
      </c>
      <c r="D67" s="113" t="e">
        <f>D13+D14+#REF!+D17+#REF!+D18+#REF!+D19+D20+D21+#REF!+D22+#REF!+#REF!+#REF!+#REF!+D27+#REF!+D29+D30+D32+D33+D35+D36+D37+D39+D41+D42+D43+D45+D46+D47+D48+D49+D51+D53+D55+D57+D58+D60+D63</f>
        <v>#REF!</v>
      </c>
      <c r="E67" s="214" t="e">
        <f>E13+E14+#REF!+E17+#REF!+E18+#REF!+E19+E20+E21+#REF!+E22+#REF!+#REF!+#REF!+#REF!+E27+#REF!+E29+E30+E32+E33+E35+E36+E37+E39+E41+E42+E43+E45+E46+E47+E48+E49+E51+E53+E55+E57+E58+E60+E63</f>
        <v>#REF!</v>
      </c>
      <c r="F67" s="214" t="e">
        <f>F13+F14+#REF!+F17+#REF!+F18+#REF!+F19+F20+F21+#REF!+F22+#REF!+#REF!+#REF!+#REF!+F27+#REF!+F29+F30+F32+F33+F35+F36+F37+F39+F41+F42+F43+F45+F46+F47+F48+F49+F51+F53+F55+F57+F58+F60+F63</f>
        <v>#REF!</v>
      </c>
      <c r="G67" s="113" t="e">
        <f>G13+G14+#REF!+G17+#REF!+G18+#REF!+G19+G20+G21+#REF!+G22+#REF!+#REF!+#REF!+#REF!+G27+#REF!+G29+G30+G32+G33+G35+G36+G37+G39+G41+G42+G43+G45+G46+G47+G48+G49+G51+G53+G55+G57+G58+G60+G63</f>
        <v>#REF!</v>
      </c>
      <c r="H67" s="113" t="e">
        <f>H13+H14+#REF!+H17+#REF!+H18+#REF!+H19+H20+H21+#REF!+H22+#REF!+#REF!+#REF!+#REF!+H27+#REF!+H29+H30+H32+H33+H35+H36+H37+H39+H41+H42+H43+H45+H46+H47+H48+H49+H51+H53+H55+H57+H58+H60+H63</f>
        <v>#REF!</v>
      </c>
    </row>
  </sheetData>
  <mergeCells count="52">
    <mergeCell ref="A42:B42"/>
    <mergeCell ref="L17:M17"/>
    <mergeCell ref="L21:M21"/>
    <mergeCell ref="L23:M23"/>
    <mergeCell ref="L25:M25"/>
    <mergeCell ref="L24:M24"/>
    <mergeCell ref="L22:M22"/>
    <mergeCell ref="L19:M19"/>
    <mergeCell ref="L40:M40"/>
    <mergeCell ref="L41:M41"/>
    <mergeCell ref="L42:M42"/>
    <mergeCell ref="L28:M28"/>
    <mergeCell ref="L29:M29"/>
    <mergeCell ref="L30:M30"/>
    <mergeCell ref="L31:M31"/>
    <mergeCell ref="L32:M32"/>
    <mergeCell ref="A1:M1"/>
    <mergeCell ref="B7:B10"/>
    <mergeCell ref="C7:C8"/>
    <mergeCell ref="D7:D8"/>
    <mergeCell ref="E7:E8"/>
    <mergeCell ref="F7:H7"/>
    <mergeCell ref="A2:M2"/>
    <mergeCell ref="A3:M3"/>
    <mergeCell ref="A6:B6"/>
    <mergeCell ref="L7:M10"/>
    <mergeCell ref="C6:K6"/>
    <mergeCell ref="I7:K7"/>
    <mergeCell ref="F8:H8"/>
    <mergeCell ref="I8:K8"/>
    <mergeCell ref="L16:M16"/>
    <mergeCell ref="A4:M4"/>
    <mergeCell ref="A5:M5"/>
    <mergeCell ref="L27:M27"/>
    <mergeCell ref="D9:D10"/>
    <mergeCell ref="E9:E10"/>
    <mergeCell ref="A7:A10"/>
    <mergeCell ref="L15:M15"/>
    <mergeCell ref="C9:C10"/>
    <mergeCell ref="L18:M18"/>
    <mergeCell ref="L11:M11"/>
    <mergeCell ref="L12:M12"/>
    <mergeCell ref="L13:M13"/>
    <mergeCell ref="L14:M14"/>
    <mergeCell ref="L20:M20"/>
    <mergeCell ref="L38:M38"/>
    <mergeCell ref="L39:M39"/>
    <mergeCell ref="L33:M33"/>
    <mergeCell ref="L34:M34"/>
    <mergeCell ref="L35:M35"/>
    <mergeCell ref="L36:M36"/>
    <mergeCell ref="L37:M37"/>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42"/>
  <sheetViews>
    <sheetView view="pageBreakPreview" zoomScaleNormal="100" zoomScaleSheetLayoutView="100" workbookViewId="0">
      <selection activeCell="A9" sqref="A9:A10"/>
    </sheetView>
  </sheetViews>
  <sheetFormatPr defaultColWidth="36.44140625" defaultRowHeight="12.75" x14ac:dyDescent="0.2"/>
  <cols>
    <col min="1" max="1" width="5.77734375" style="129" customWidth="1"/>
    <col min="2" max="2" width="40.77734375" style="130" customWidth="1"/>
    <col min="3" max="9" width="8.77734375" style="129" customWidth="1"/>
    <col min="10" max="10" width="40.77734375" style="129" customWidth="1"/>
    <col min="11" max="11" width="5.88671875" style="129" customWidth="1"/>
    <col min="12" max="252" width="8.88671875" style="129" customWidth="1"/>
    <col min="253" max="253" width="9.6640625" style="129" customWidth="1"/>
    <col min="254" max="16384" width="36.44140625" style="129"/>
  </cols>
  <sheetData>
    <row r="1" spans="1:255" ht="15" x14ac:dyDescent="0.2">
      <c r="A1" s="481"/>
      <c r="B1" s="481"/>
      <c r="C1" s="481"/>
      <c r="D1" s="481"/>
      <c r="E1" s="481"/>
      <c r="F1" s="481"/>
      <c r="G1" s="481"/>
      <c r="H1" s="481"/>
      <c r="I1" s="481"/>
      <c r="J1" s="481"/>
      <c r="K1" s="481"/>
    </row>
    <row r="2" spans="1:255" ht="20.25" customHeight="1" x14ac:dyDescent="0.2">
      <c r="A2" s="678" t="s">
        <v>120</v>
      </c>
      <c r="B2" s="678"/>
      <c r="C2" s="678"/>
      <c r="D2" s="678"/>
      <c r="E2" s="678"/>
      <c r="F2" s="678"/>
      <c r="G2" s="678"/>
      <c r="H2" s="678"/>
      <c r="I2" s="678"/>
      <c r="J2" s="678"/>
      <c r="K2" s="678"/>
    </row>
    <row r="3" spans="1:255" ht="20.25" x14ac:dyDescent="0.2">
      <c r="A3" s="678" t="s">
        <v>273</v>
      </c>
      <c r="B3" s="678"/>
      <c r="C3" s="678"/>
      <c r="D3" s="678"/>
      <c r="E3" s="678"/>
      <c r="F3" s="678"/>
      <c r="G3" s="678"/>
      <c r="H3" s="678"/>
      <c r="I3" s="678"/>
      <c r="J3" s="678"/>
      <c r="K3" s="678"/>
    </row>
    <row r="4" spans="1:255" ht="15.75" customHeight="1" x14ac:dyDescent="0.2">
      <c r="A4" s="679" t="s">
        <v>121</v>
      </c>
      <c r="B4" s="679"/>
      <c r="C4" s="679"/>
      <c r="D4" s="679"/>
      <c r="E4" s="679"/>
      <c r="F4" s="679"/>
      <c r="G4" s="679"/>
      <c r="H4" s="679"/>
      <c r="I4" s="679"/>
      <c r="J4" s="679"/>
      <c r="K4" s="679"/>
    </row>
    <row r="5" spans="1:255" ht="15.75" customHeight="1" x14ac:dyDescent="0.2">
      <c r="A5" s="679" t="s">
        <v>275</v>
      </c>
      <c r="B5" s="679"/>
      <c r="C5" s="679"/>
      <c r="D5" s="679"/>
      <c r="E5" s="679"/>
      <c r="F5" s="679"/>
      <c r="G5" s="679"/>
      <c r="H5" s="679"/>
      <c r="I5" s="679"/>
      <c r="J5" s="679"/>
      <c r="K5" s="679"/>
    </row>
    <row r="6" spans="1:255" ht="15.75" x14ac:dyDescent="0.2">
      <c r="A6" s="680" t="s">
        <v>642</v>
      </c>
      <c r="B6" s="680"/>
      <c r="C6" s="681" t="s">
        <v>517</v>
      </c>
      <c r="D6" s="681"/>
      <c r="E6" s="681"/>
      <c r="F6" s="681"/>
      <c r="G6" s="681"/>
      <c r="H6" s="681"/>
      <c r="I6" s="681"/>
      <c r="K6" s="137" t="s">
        <v>643</v>
      </c>
    </row>
    <row r="7" spans="1:255" ht="29.25" customHeight="1" x14ac:dyDescent="0.2">
      <c r="A7" s="676" t="s">
        <v>281</v>
      </c>
      <c r="B7" s="682" t="s">
        <v>3</v>
      </c>
      <c r="C7" s="670" t="s">
        <v>271</v>
      </c>
      <c r="D7" s="671"/>
      <c r="E7" s="668" t="s">
        <v>73</v>
      </c>
      <c r="F7" s="668" t="s">
        <v>72</v>
      </c>
      <c r="G7" s="668" t="s">
        <v>71</v>
      </c>
      <c r="H7" s="668" t="s">
        <v>70</v>
      </c>
      <c r="I7" s="668" t="s">
        <v>625</v>
      </c>
      <c r="J7" s="660" t="s">
        <v>7</v>
      </c>
      <c r="K7" s="661"/>
    </row>
    <row r="8" spans="1:255" ht="29.25" customHeight="1" x14ac:dyDescent="0.2">
      <c r="A8" s="677"/>
      <c r="B8" s="683"/>
      <c r="C8" s="685" t="s">
        <v>272</v>
      </c>
      <c r="D8" s="686"/>
      <c r="E8" s="669"/>
      <c r="F8" s="669"/>
      <c r="G8" s="669"/>
      <c r="H8" s="669"/>
      <c r="I8" s="669"/>
      <c r="J8" s="662"/>
      <c r="K8" s="663"/>
    </row>
    <row r="9" spans="1:255" ht="29.25" customHeight="1" x14ac:dyDescent="0.2">
      <c r="A9" s="674" t="s">
        <v>50</v>
      </c>
      <c r="B9" s="683"/>
      <c r="C9" s="138" t="s">
        <v>74</v>
      </c>
      <c r="D9" s="190" t="s">
        <v>13</v>
      </c>
      <c r="E9" s="672" t="s">
        <v>270</v>
      </c>
      <c r="F9" s="672" t="s">
        <v>269</v>
      </c>
      <c r="G9" s="672" t="s">
        <v>268</v>
      </c>
      <c r="H9" s="672" t="s">
        <v>267</v>
      </c>
      <c r="I9" s="672" t="s">
        <v>266</v>
      </c>
      <c r="J9" s="662"/>
      <c r="K9" s="663"/>
    </row>
    <row r="10" spans="1:255" ht="29.25" customHeight="1" x14ac:dyDescent="0.2">
      <c r="A10" s="675"/>
      <c r="B10" s="684"/>
      <c r="C10" s="189" t="s">
        <v>76</v>
      </c>
      <c r="D10" s="189" t="s">
        <v>75</v>
      </c>
      <c r="E10" s="673"/>
      <c r="F10" s="673"/>
      <c r="G10" s="673"/>
      <c r="H10" s="673"/>
      <c r="I10" s="673"/>
      <c r="J10" s="664"/>
      <c r="K10" s="665"/>
    </row>
    <row r="11" spans="1:255" ht="15.75" thickBot="1" x14ac:dyDescent="0.25">
      <c r="A11" s="195" t="s">
        <v>377</v>
      </c>
      <c r="B11" s="196" t="s">
        <v>383</v>
      </c>
      <c r="C11" s="49">
        <v>1526</v>
      </c>
      <c r="D11" s="49">
        <v>4002</v>
      </c>
      <c r="E11" s="49">
        <v>60256</v>
      </c>
      <c r="F11" s="49">
        <v>169433</v>
      </c>
      <c r="G11" s="349">
        <v>12.14</v>
      </c>
      <c r="H11" s="349">
        <v>52.3</v>
      </c>
      <c r="I11" s="49">
        <v>43500</v>
      </c>
      <c r="J11" s="658" t="s">
        <v>417</v>
      </c>
      <c r="K11" s="659"/>
    </row>
    <row r="12" spans="1:255" ht="14.25" thickTop="1" thickBot="1" x14ac:dyDescent="0.25">
      <c r="A12" s="133" t="s">
        <v>381</v>
      </c>
      <c r="B12" s="69" t="s">
        <v>386</v>
      </c>
      <c r="C12" s="75">
        <v>1526</v>
      </c>
      <c r="D12" s="75">
        <v>4002</v>
      </c>
      <c r="E12" s="75">
        <v>60256</v>
      </c>
      <c r="F12" s="75">
        <v>169433</v>
      </c>
      <c r="G12" s="338">
        <v>12.14</v>
      </c>
      <c r="H12" s="338">
        <v>52.3</v>
      </c>
      <c r="I12" s="75">
        <v>43500</v>
      </c>
      <c r="J12" s="591" t="s">
        <v>419</v>
      </c>
      <c r="K12" s="592"/>
    </row>
    <row r="13" spans="1:255" ht="14.25" thickTop="1" thickBot="1" x14ac:dyDescent="0.25">
      <c r="A13" s="264" t="s">
        <v>382</v>
      </c>
      <c r="B13" s="70" t="s">
        <v>518</v>
      </c>
      <c r="C13" s="46">
        <v>1526</v>
      </c>
      <c r="D13" s="46">
        <v>4002</v>
      </c>
      <c r="E13" s="46">
        <v>60256</v>
      </c>
      <c r="F13" s="46">
        <v>169433</v>
      </c>
      <c r="G13" s="350">
        <v>12.14</v>
      </c>
      <c r="H13" s="350">
        <v>52.3</v>
      </c>
      <c r="I13" s="46">
        <v>43500</v>
      </c>
      <c r="J13" s="587" t="s">
        <v>420</v>
      </c>
      <c r="K13" s="588"/>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row>
    <row r="14" spans="1:255" ht="16.5" thickTop="1" thickBot="1" x14ac:dyDescent="0.25">
      <c r="A14" s="194" t="s">
        <v>86</v>
      </c>
      <c r="B14" s="77" t="s">
        <v>387</v>
      </c>
      <c r="C14" s="75">
        <v>520837</v>
      </c>
      <c r="D14" s="75">
        <v>154430</v>
      </c>
      <c r="E14" s="75">
        <v>109840</v>
      </c>
      <c r="F14" s="75">
        <v>172491</v>
      </c>
      <c r="G14" s="338">
        <v>11.29</v>
      </c>
      <c r="H14" s="338">
        <v>25.03</v>
      </c>
      <c r="I14" s="75">
        <v>25433</v>
      </c>
      <c r="J14" s="666" t="s">
        <v>421</v>
      </c>
      <c r="K14" s="667"/>
    </row>
    <row r="15" spans="1:255" ht="14.25" thickTop="1" thickBot="1" x14ac:dyDescent="0.25">
      <c r="A15" s="192">
        <v>10</v>
      </c>
      <c r="B15" s="71" t="s">
        <v>388</v>
      </c>
      <c r="C15" s="49">
        <f>C16+C17+C18</f>
        <v>28365</v>
      </c>
      <c r="D15" s="49">
        <v>14873</v>
      </c>
      <c r="E15" s="49">
        <v>79756</v>
      </c>
      <c r="F15" s="49">
        <v>182529</v>
      </c>
      <c r="G15" s="349">
        <v>12.24</v>
      </c>
      <c r="H15" s="349">
        <v>44.06</v>
      </c>
      <c r="I15" s="49">
        <v>26751</v>
      </c>
      <c r="J15" s="593" t="s">
        <v>422</v>
      </c>
      <c r="K15" s="594"/>
    </row>
    <row r="16" spans="1:255" ht="14.25" thickTop="1" thickBot="1" x14ac:dyDescent="0.25">
      <c r="A16" s="265">
        <v>1071</v>
      </c>
      <c r="B16" s="106" t="s">
        <v>392</v>
      </c>
      <c r="C16" s="76">
        <v>24265</v>
      </c>
      <c r="D16" s="76">
        <v>12071</v>
      </c>
      <c r="E16" s="76">
        <v>81002</v>
      </c>
      <c r="F16" s="76">
        <v>190438</v>
      </c>
      <c r="G16" s="344">
        <v>11.28</v>
      </c>
      <c r="H16" s="344">
        <v>46.18</v>
      </c>
      <c r="I16" s="76">
        <v>26185</v>
      </c>
      <c r="J16" s="585" t="s">
        <v>427</v>
      </c>
      <c r="K16" s="586"/>
    </row>
    <row r="17" spans="1:11" ht="14.25" thickTop="1" thickBot="1" x14ac:dyDescent="0.25">
      <c r="A17" s="264">
        <v>1073</v>
      </c>
      <c r="B17" s="70" t="s">
        <v>521</v>
      </c>
      <c r="C17" s="46">
        <v>632</v>
      </c>
      <c r="D17" s="46">
        <v>1001</v>
      </c>
      <c r="E17" s="46">
        <v>37116</v>
      </c>
      <c r="F17" s="46">
        <v>93059</v>
      </c>
      <c r="G17" s="350">
        <v>25.48</v>
      </c>
      <c r="H17" s="350">
        <v>34.64</v>
      </c>
      <c r="I17" s="46">
        <v>22247</v>
      </c>
      <c r="J17" s="587" t="s">
        <v>428</v>
      </c>
      <c r="K17" s="588"/>
    </row>
    <row r="18" spans="1:11" ht="14.25" thickTop="1" thickBot="1" x14ac:dyDescent="0.25">
      <c r="A18" s="265">
        <v>1079</v>
      </c>
      <c r="B18" s="106" t="s">
        <v>523</v>
      </c>
      <c r="C18" s="76">
        <v>3468</v>
      </c>
      <c r="D18" s="76">
        <v>1801</v>
      </c>
      <c r="E18" s="76">
        <v>106643</v>
      </c>
      <c r="F18" s="76">
        <v>190133</v>
      </c>
      <c r="G18" s="344">
        <v>15.26</v>
      </c>
      <c r="H18" s="344">
        <v>28.65</v>
      </c>
      <c r="I18" s="76">
        <v>36020</v>
      </c>
      <c r="J18" s="585" t="s">
        <v>522</v>
      </c>
      <c r="K18" s="586"/>
    </row>
    <row r="19" spans="1:11" ht="14.25" thickTop="1" thickBot="1" x14ac:dyDescent="0.25">
      <c r="A19" s="192">
        <v>13</v>
      </c>
      <c r="B19" s="71" t="s">
        <v>395</v>
      </c>
      <c r="C19" s="49">
        <v>2669</v>
      </c>
      <c r="D19" s="49">
        <v>3214</v>
      </c>
      <c r="E19" s="49">
        <v>72628</v>
      </c>
      <c r="F19" s="49">
        <v>198801</v>
      </c>
      <c r="G19" s="349">
        <v>14.62</v>
      </c>
      <c r="H19" s="349">
        <v>48.85</v>
      </c>
      <c r="I19" s="49">
        <v>41202</v>
      </c>
      <c r="J19" s="593" t="s">
        <v>432</v>
      </c>
      <c r="K19" s="594"/>
    </row>
    <row r="20" spans="1:11" ht="14.25" thickTop="1" thickBot="1" x14ac:dyDescent="0.25">
      <c r="A20" s="265">
        <v>1392</v>
      </c>
      <c r="B20" s="106" t="s">
        <v>593</v>
      </c>
      <c r="C20" s="76">
        <v>2669</v>
      </c>
      <c r="D20" s="76">
        <v>3214</v>
      </c>
      <c r="E20" s="76">
        <v>72628</v>
      </c>
      <c r="F20" s="76">
        <v>198801</v>
      </c>
      <c r="G20" s="344">
        <v>14.62</v>
      </c>
      <c r="H20" s="344">
        <v>48.85</v>
      </c>
      <c r="I20" s="76">
        <v>41202</v>
      </c>
      <c r="J20" s="585" t="s">
        <v>433</v>
      </c>
      <c r="K20" s="586"/>
    </row>
    <row r="21" spans="1:11" ht="14.25" thickTop="1" thickBot="1" x14ac:dyDescent="0.25">
      <c r="A21" s="192">
        <v>14</v>
      </c>
      <c r="B21" s="71" t="s">
        <v>396</v>
      </c>
      <c r="C21" s="49">
        <v>387305</v>
      </c>
      <c r="D21" s="49">
        <v>82821</v>
      </c>
      <c r="E21" s="49">
        <v>129444</v>
      </c>
      <c r="F21" s="49">
        <v>177534</v>
      </c>
      <c r="G21" s="349">
        <v>10.27</v>
      </c>
      <c r="H21" s="349">
        <v>16.82</v>
      </c>
      <c r="I21" s="49">
        <v>23343</v>
      </c>
      <c r="J21" s="593" t="s">
        <v>595</v>
      </c>
      <c r="K21" s="594"/>
    </row>
    <row r="22" spans="1:11" ht="17.25" customHeight="1" thickTop="1" thickBot="1" x14ac:dyDescent="0.25">
      <c r="A22" s="265">
        <v>1412</v>
      </c>
      <c r="B22" s="106" t="s">
        <v>590</v>
      </c>
      <c r="C22" s="76">
        <v>387305</v>
      </c>
      <c r="D22" s="76">
        <v>82821</v>
      </c>
      <c r="E22" s="76">
        <v>129444</v>
      </c>
      <c r="F22" s="76">
        <v>177534</v>
      </c>
      <c r="G22" s="344">
        <v>10.27</v>
      </c>
      <c r="H22" s="344">
        <v>16.82</v>
      </c>
      <c r="I22" s="76">
        <v>23343</v>
      </c>
      <c r="J22" s="585" t="s">
        <v>595</v>
      </c>
      <c r="K22" s="586"/>
    </row>
    <row r="23" spans="1:11" ht="35.25" thickTop="1" thickBot="1" x14ac:dyDescent="0.25">
      <c r="A23" s="192">
        <v>16</v>
      </c>
      <c r="B23" s="71" t="s">
        <v>584</v>
      </c>
      <c r="C23" s="49">
        <v>11895</v>
      </c>
      <c r="D23" s="49">
        <v>7126</v>
      </c>
      <c r="E23" s="49">
        <v>54050</v>
      </c>
      <c r="F23" s="49">
        <v>111927</v>
      </c>
      <c r="G23" s="349">
        <v>14.52</v>
      </c>
      <c r="H23" s="349">
        <v>37.19</v>
      </c>
      <c r="I23" s="49">
        <v>20017</v>
      </c>
      <c r="J23" s="593" t="s">
        <v>585</v>
      </c>
      <c r="K23" s="594"/>
    </row>
    <row r="24" spans="1:11" ht="14.25" thickTop="1" thickBot="1" x14ac:dyDescent="0.25">
      <c r="A24" s="265">
        <v>1622</v>
      </c>
      <c r="B24" s="106" t="s">
        <v>583</v>
      </c>
      <c r="C24" s="76">
        <v>11895</v>
      </c>
      <c r="D24" s="76">
        <v>7126</v>
      </c>
      <c r="E24" s="76">
        <v>54050</v>
      </c>
      <c r="F24" s="76">
        <v>111927</v>
      </c>
      <c r="G24" s="344">
        <v>14.52</v>
      </c>
      <c r="H24" s="344">
        <v>37.19</v>
      </c>
      <c r="I24" s="76">
        <v>20017</v>
      </c>
      <c r="J24" s="585" t="s">
        <v>586</v>
      </c>
      <c r="K24" s="586"/>
    </row>
    <row r="25" spans="1:11" ht="15" customHeight="1" thickTop="1" thickBot="1" x14ac:dyDescent="0.25">
      <c r="A25" s="192">
        <v>18</v>
      </c>
      <c r="B25" s="71" t="s">
        <v>580</v>
      </c>
      <c r="C25" s="49">
        <v>4139</v>
      </c>
      <c r="D25" s="49">
        <v>2065</v>
      </c>
      <c r="E25" s="49">
        <v>100862</v>
      </c>
      <c r="F25" s="49">
        <v>205862</v>
      </c>
      <c r="G25" s="349">
        <v>9.65</v>
      </c>
      <c r="H25" s="349">
        <v>41.35</v>
      </c>
      <c r="I25" s="49">
        <v>29925</v>
      </c>
      <c r="J25" s="593" t="s">
        <v>441</v>
      </c>
      <c r="K25" s="594"/>
    </row>
    <row r="26" spans="1:11" ht="24" thickTop="1" thickBot="1" x14ac:dyDescent="0.25">
      <c r="A26" s="268">
        <v>1811</v>
      </c>
      <c r="B26" s="253" t="s">
        <v>579</v>
      </c>
      <c r="C26" s="76">
        <v>4139</v>
      </c>
      <c r="D26" s="76">
        <v>2065</v>
      </c>
      <c r="E26" s="76">
        <v>100862</v>
      </c>
      <c r="F26" s="76">
        <v>205862</v>
      </c>
      <c r="G26" s="344">
        <v>9.65</v>
      </c>
      <c r="H26" s="344">
        <v>41.35</v>
      </c>
      <c r="I26" s="76">
        <v>29925</v>
      </c>
      <c r="J26" s="656" t="s">
        <v>442</v>
      </c>
      <c r="K26" s="657"/>
    </row>
    <row r="27" spans="1:11" ht="14.25" thickTop="1" thickBot="1" x14ac:dyDescent="0.25">
      <c r="A27" s="192">
        <v>20</v>
      </c>
      <c r="B27" s="71" t="s">
        <v>576</v>
      </c>
      <c r="C27" s="49">
        <v>7257</v>
      </c>
      <c r="D27" s="49">
        <v>173</v>
      </c>
      <c r="E27" s="49">
        <v>826367</v>
      </c>
      <c r="F27" s="49">
        <v>959100</v>
      </c>
      <c r="G27" s="349">
        <v>6.98</v>
      </c>
      <c r="H27" s="349">
        <v>6.86</v>
      </c>
      <c r="I27" s="49">
        <v>19200</v>
      </c>
      <c r="J27" s="593" t="s">
        <v>445</v>
      </c>
      <c r="K27" s="594"/>
    </row>
    <row r="28" spans="1:11" ht="14.25" thickTop="1" thickBot="1" x14ac:dyDescent="0.25">
      <c r="A28" s="133">
        <v>22</v>
      </c>
      <c r="B28" s="69" t="s">
        <v>573</v>
      </c>
      <c r="C28" s="75">
        <v>1946</v>
      </c>
      <c r="D28" s="75">
        <v>390</v>
      </c>
      <c r="E28" s="75">
        <v>259583</v>
      </c>
      <c r="F28" s="75">
        <v>367311</v>
      </c>
      <c r="G28" s="338">
        <v>4.99</v>
      </c>
      <c r="H28" s="338">
        <v>24.34</v>
      </c>
      <c r="I28" s="75">
        <v>43333</v>
      </c>
      <c r="J28" s="591" t="s">
        <v>446</v>
      </c>
      <c r="K28" s="592"/>
    </row>
    <row r="29" spans="1:11" ht="24" thickTop="1" thickBot="1" x14ac:dyDescent="0.25">
      <c r="A29" s="318">
        <v>2211</v>
      </c>
      <c r="B29" s="319" t="s">
        <v>574</v>
      </c>
      <c r="C29" s="216">
        <v>1946</v>
      </c>
      <c r="D29" s="216">
        <v>390</v>
      </c>
      <c r="E29" s="216">
        <v>259583</v>
      </c>
      <c r="F29" s="216">
        <v>367311</v>
      </c>
      <c r="G29" s="347">
        <v>4.99</v>
      </c>
      <c r="H29" s="347">
        <v>24.34</v>
      </c>
      <c r="I29" s="216">
        <v>43333</v>
      </c>
      <c r="J29" s="601" t="s">
        <v>570</v>
      </c>
      <c r="K29" s="602"/>
    </row>
    <row r="30" spans="1:11" ht="14.25" thickTop="1" thickBot="1" x14ac:dyDescent="0.25">
      <c r="A30" s="133">
        <v>23</v>
      </c>
      <c r="B30" s="69" t="s">
        <v>575</v>
      </c>
      <c r="C30" s="75">
        <v>309</v>
      </c>
      <c r="D30" s="75">
        <v>875</v>
      </c>
      <c r="E30" s="75">
        <v>148000</v>
      </c>
      <c r="F30" s="75">
        <v>750000</v>
      </c>
      <c r="G30" s="338">
        <v>12.5</v>
      </c>
      <c r="H30" s="338">
        <v>67.77</v>
      </c>
      <c r="I30" s="75">
        <v>109350</v>
      </c>
      <c r="J30" s="591" t="s">
        <v>448</v>
      </c>
      <c r="K30" s="592"/>
    </row>
    <row r="31" spans="1:11" ht="14.25" thickTop="1" thickBot="1" x14ac:dyDescent="0.25">
      <c r="A31" s="318">
        <v>2310</v>
      </c>
      <c r="B31" s="319" t="s">
        <v>404</v>
      </c>
      <c r="C31" s="216">
        <v>309</v>
      </c>
      <c r="D31" s="216">
        <v>875</v>
      </c>
      <c r="E31" s="216">
        <v>148000</v>
      </c>
      <c r="F31" s="216">
        <v>750000</v>
      </c>
      <c r="G31" s="347">
        <v>12.5</v>
      </c>
      <c r="H31" s="347">
        <v>67.77</v>
      </c>
      <c r="I31" s="216">
        <v>109350</v>
      </c>
      <c r="J31" s="601" t="s">
        <v>449</v>
      </c>
      <c r="K31" s="602"/>
    </row>
    <row r="32" spans="1:11" ht="24" thickTop="1" thickBot="1" x14ac:dyDescent="0.25">
      <c r="A32" s="133">
        <v>25</v>
      </c>
      <c r="B32" s="69" t="s">
        <v>566</v>
      </c>
      <c r="C32" s="75">
        <v>45800</v>
      </c>
      <c r="D32" s="75">
        <v>25040</v>
      </c>
      <c r="E32" s="75">
        <v>79376</v>
      </c>
      <c r="F32" s="75">
        <v>166741</v>
      </c>
      <c r="G32" s="338">
        <v>13.74</v>
      </c>
      <c r="H32" s="338">
        <v>38.65</v>
      </c>
      <c r="I32" s="75">
        <v>28390</v>
      </c>
      <c r="J32" s="591" t="s">
        <v>562</v>
      </c>
      <c r="K32" s="592"/>
    </row>
    <row r="33" spans="1:11" ht="14.25" thickTop="1" thickBot="1" x14ac:dyDescent="0.25">
      <c r="A33" s="318">
        <v>2511</v>
      </c>
      <c r="B33" s="319" t="s">
        <v>408</v>
      </c>
      <c r="C33" s="216">
        <v>45800</v>
      </c>
      <c r="D33" s="216">
        <v>25040</v>
      </c>
      <c r="E33" s="216">
        <v>79376</v>
      </c>
      <c r="F33" s="216">
        <v>166741</v>
      </c>
      <c r="G33" s="347">
        <v>13.74</v>
      </c>
      <c r="H33" s="347">
        <v>38.65</v>
      </c>
      <c r="I33" s="216">
        <v>28390</v>
      </c>
      <c r="J33" s="601" t="s">
        <v>454</v>
      </c>
      <c r="K33" s="602"/>
    </row>
    <row r="34" spans="1:11" ht="14.25" thickTop="1" thickBot="1" x14ac:dyDescent="0.25">
      <c r="A34" s="133">
        <v>27</v>
      </c>
      <c r="B34" s="69" t="s">
        <v>409</v>
      </c>
      <c r="C34" s="75">
        <v>732</v>
      </c>
      <c r="D34" s="75">
        <v>54</v>
      </c>
      <c r="E34" s="75">
        <v>261867</v>
      </c>
      <c r="F34" s="75">
        <v>313333</v>
      </c>
      <c r="G34" s="338">
        <v>7.66</v>
      </c>
      <c r="H34" s="338">
        <v>8.77</v>
      </c>
      <c r="I34" s="75">
        <v>18000</v>
      </c>
      <c r="J34" s="591" t="s">
        <v>456</v>
      </c>
      <c r="K34" s="592"/>
    </row>
    <row r="35" spans="1:11" ht="14.25" thickTop="1" thickBot="1" x14ac:dyDescent="0.25">
      <c r="A35" s="318">
        <v>2790</v>
      </c>
      <c r="B35" s="319" t="s">
        <v>552</v>
      </c>
      <c r="C35" s="216">
        <v>732</v>
      </c>
      <c r="D35" s="216">
        <v>54</v>
      </c>
      <c r="E35" s="216">
        <v>261867</v>
      </c>
      <c r="F35" s="216">
        <v>313333</v>
      </c>
      <c r="G35" s="347">
        <v>7.66</v>
      </c>
      <c r="H35" s="347">
        <v>8.77</v>
      </c>
      <c r="I35" s="216">
        <v>18000</v>
      </c>
      <c r="J35" s="601" t="s">
        <v>458</v>
      </c>
      <c r="K35" s="602"/>
    </row>
    <row r="36" spans="1:11" ht="14.25" thickTop="1" thickBot="1" x14ac:dyDescent="0.25">
      <c r="A36" s="133">
        <v>31</v>
      </c>
      <c r="B36" s="69" t="s">
        <v>412</v>
      </c>
      <c r="C36" s="75">
        <v>29108</v>
      </c>
      <c r="D36" s="75">
        <v>17051</v>
      </c>
      <c r="E36" s="75">
        <v>88215</v>
      </c>
      <c r="F36" s="75">
        <v>145734</v>
      </c>
      <c r="G36" s="338">
        <v>12.01</v>
      </c>
      <c r="H36" s="338">
        <v>27.46</v>
      </c>
      <c r="I36" s="75">
        <v>32112</v>
      </c>
      <c r="J36" s="591" t="s">
        <v>462</v>
      </c>
      <c r="K36" s="592"/>
    </row>
    <row r="37" spans="1:11" ht="14.25" thickTop="1" thickBot="1" x14ac:dyDescent="0.25">
      <c r="A37" s="318">
        <v>3100</v>
      </c>
      <c r="B37" s="319" t="s">
        <v>412</v>
      </c>
      <c r="C37" s="216">
        <v>29108</v>
      </c>
      <c r="D37" s="216">
        <v>17051</v>
      </c>
      <c r="E37" s="216">
        <v>88215</v>
      </c>
      <c r="F37" s="216">
        <v>145734</v>
      </c>
      <c r="G37" s="347">
        <v>12.01</v>
      </c>
      <c r="H37" s="347">
        <v>27.46</v>
      </c>
      <c r="I37" s="216">
        <v>32112</v>
      </c>
      <c r="J37" s="601" t="s">
        <v>463</v>
      </c>
      <c r="K37" s="602"/>
    </row>
    <row r="38" spans="1:11" ht="14.25" thickTop="1" thickBot="1" x14ac:dyDescent="0.25">
      <c r="A38" s="133">
        <v>32</v>
      </c>
      <c r="B38" s="69" t="s">
        <v>413</v>
      </c>
      <c r="C38" s="75">
        <v>279</v>
      </c>
      <c r="D38" s="75">
        <v>296</v>
      </c>
      <c r="E38" s="75">
        <v>57586</v>
      </c>
      <c r="F38" s="75">
        <v>92920</v>
      </c>
      <c r="G38" s="338">
        <v>19.739999999999998</v>
      </c>
      <c r="H38" s="338">
        <v>18.29</v>
      </c>
      <c r="I38" s="75">
        <v>32933</v>
      </c>
      <c r="J38" s="591" t="s">
        <v>464</v>
      </c>
      <c r="K38" s="592"/>
    </row>
    <row r="39" spans="1:11" ht="14.25" thickTop="1" thickBot="1" x14ac:dyDescent="0.25">
      <c r="A39" s="318">
        <v>3290</v>
      </c>
      <c r="B39" s="319" t="s">
        <v>414</v>
      </c>
      <c r="C39" s="216">
        <v>279</v>
      </c>
      <c r="D39" s="216">
        <v>296</v>
      </c>
      <c r="E39" s="216">
        <v>57586</v>
      </c>
      <c r="F39" s="216">
        <v>92920</v>
      </c>
      <c r="G39" s="347">
        <v>19.739999999999998</v>
      </c>
      <c r="H39" s="347">
        <v>18.29</v>
      </c>
      <c r="I39" s="216">
        <v>32933</v>
      </c>
      <c r="J39" s="601" t="s">
        <v>465</v>
      </c>
      <c r="K39" s="602"/>
    </row>
    <row r="40" spans="1:11" ht="14.25" thickTop="1" thickBot="1" x14ac:dyDescent="0.25">
      <c r="A40" s="133">
        <v>33</v>
      </c>
      <c r="B40" s="69" t="s">
        <v>537</v>
      </c>
      <c r="C40" s="75">
        <v>1033</v>
      </c>
      <c r="D40" s="75">
        <v>452</v>
      </c>
      <c r="E40" s="75">
        <v>108875</v>
      </c>
      <c r="F40" s="75">
        <v>156608</v>
      </c>
      <c r="G40" s="338">
        <v>23.72</v>
      </c>
      <c r="H40" s="338">
        <v>6.76</v>
      </c>
      <c r="I40" s="75">
        <v>32280</v>
      </c>
      <c r="J40" s="591" t="s">
        <v>466</v>
      </c>
      <c r="K40" s="592"/>
    </row>
    <row r="41" spans="1:11" ht="13.5" thickTop="1" x14ac:dyDescent="0.2">
      <c r="A41" s="318">
        <v>3315</v>
      </c>
      <c r="B41" s="319" t="s">
        <v>535</v>
      </c>
      <c r="C41" s="216">
        <v>1033</v>
      </c>
      <c r="D41" s="216">
        <v>452</v>
      </c>
      <c r="E41" s="216">
        <v>108875</v>
      </c>
      <c r="F41" s="216">
        <v>156608</v>
      </c>
      <c r="G41" s="347">
        <v>23.72</v>
      </c>
      <c r="H41" s="347">
        <v>6.76</v>
      </c>
      <c r="I41" s="216">
        <v>32280</v>
      </c>
      <c r="J41" s="601" t="s">
        <v>536</v>
      </c>
      <c r="K41" s="602"/>
    </row>
    <row r="42" spans="1:11" s="10" customFormat="1" ht="43.5" customHeight="1" x14ac:dyDescent="0.2">
      <c r="A42" s="652" t="s">
        <v>4</v>
      </c>
      <c r="B42" s="653"/>
      <c r="C42" s="208">
        <f>C11+C14</f>
        <v>522363</v>
      </c>
      <c r="D42" s="208">
        <f>D11+D14</f>
        <v>158432</v>
      </c>
      <c r="E42" s="208">
        <v>109120</v>
      </c>
      <c r="F42" s="208">
        <v>172447</v>
      </c>
      <c r="G42" s="351">
        <v>11.3</v>
      </c>
      <c r="H42" s="351">
        <v>25.42</v>
      </c>
      <c r="I42" s="208">
        <v>25703</v>
      </c>
      <c r="J42" s="654" t="s">
        <v>0</v>
      </c>
      <c r="K42" s="655"/>
    </row>
  </sheetData>
  <mergeCells count="56">
    <mergeCell ref="A9:A10"/>
    <mergeCell ref="A7:A8"/>
    <mergeCell ref="A1:K1"/>
    <mergeCell ref="A2:K2"/>
    <mergeCell ref="A3:K3"/>
    <mergeCell ref="A4:K4"/>
    <mergeCell ref="A5:K5"/>
    <mergeCell ref="G9:G10"/>
    <mergeCell ref="A6:B6"/>
    <mergeCell ref="C6:I6"/>
    <mergeCell ref="E9:E10"/>
    <mergeCell ref="B7:B10"/>
    <mergeCell ref="C8:D8"/>
    <mergeCell ref="G7:G8"/>
    <mergeCell ref="F9:F10"/>
    <mergeCell ref="H7:H8"/>
    <mergeCell ref="I7:I8"/>
    <mergeCell ref="C7:D7"/>
    <mergeCell ref="E7:E8"/>
    <mergeCell ref="F7:F8"/>
    <mergeCell ref="H9:H10"/>
    <mergeCell ref="I9:I10"/>
    <mergeCell ref="J16:K16"/>
    <mergeCell ref="J11:K11"/>
    <mergeCell ref="J7:K10"/>
    <mergeCell ref="J12:K12"/>
    <mergeCell ref="J13:K13"/>
    <mergeCell ref="J14:K14"/>
    <mergeCell ref="J15:K15"/>
    <mergeCell ref="J26:K26"/>
    <mergeCell ref="J22:K22"/>
    <mergeCell ref="J23:K23"/>
    <mergeCell ref="J25:K25"/>
    <mergeCell ref="J27:K27"/>
    <mergeCell ref="J24:K24"/>
    <mergeCell ref="J20:K20"/>
    <mergeCell ref="J21:K21"/>
    <mergeCell ref="J17:K17"/>
    <mergeCell ref="J18:K18"/>
    <mergeCell ref="J19:K19"/>
    <mergeCell ref="J28:K28"/>
    <mergeCell ref="J29:K29"/>
    <mergeCell ref="J30:K30"/>
    <mergeCell ref="J31:K31"/>
    <mergeCell ref="A42:B42"/>
    <mergeCell ref="J32:K32"/>
    <mergeCell ref="J33:K33"/>
    <mergeCell ref="J34:K34"/>
    <mergeCell ref="J35:K35"/>
    <mergeCell ref="J36:K36"/>
    <mergeCell ref="J37:K37"/>
    <mergeCell ref="J38:K38"/>
    <mergeCell ref="J39:K39"/>
    <mergeCell ref="J40:K40"/>
    <mergeCell ref="J41:K41"/>
    <mergeCell ref="J42:K42"/>
  </mergeCells>
  <printOptions horizontalCentered="1" verticalCentered="1"/>
  <pageMargins left="0" right="0" top="0" bottom="0" header="0.31496062992125984" footer="0.31496062992125984"/>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0" sqref="A10"/>
    </sheetView>
  </sheetViews>
  <sheetFormatPr defaultRowHeight="12.75" x14ac:dyDescent="0.2"/>
  <cols>
    <col min="1" max="1" width="63.109375" style="34" customWidth="1"/>
    <col min="2" max="16384" width="8.88671875" style="34"/>
  </cols>
  <sheetData>
    <row r="1" spans="1:1" ht="229.5" customHeight="1" x14ac:dyDescent="0.2">
      <c r="A1" s="65" t="s">
        <v>373</v>
      </c>
    </row>
  </sheetData>
  <printOptions horizontalCentered="1" verticalCentered="1"/>
  <pageMargins left="0" right="0" top="1.5354330708661419"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2"/>
  <sheetViews>
    <sheetView view="pageBreakPreview" zoomScale="90" zoomScaleNormal="100" zoomScaleSheetLayoutView="90" workbookViewId="0">
      <selection activeCell="B15" sqref="B15"/>
    </sheetView>
  </sheetViews>
  <sheetFormatPr defaultRowHeight="15" x14ac:dyDescent="0.2"/>
  <cols>
    <col min="1" max="1" width="5.77734375" style="59" customWidth="1"/>
    <col min="2" max="2" width="40.77734375" style="3" customWidth="1"/>
    <col min="3" max="3" width="6.21875" style="7" customWidth="1"/>
    <col min="4" max="4" width="5.88671875" style="7" customWidth="1"/>
    <col min="5" max="6" width="6.21875" style="7" customWidth="1"/>
    <col min="7" max="7" width="5.88671875" style="7" customWidth="1"/>
    <col min="8" max="8" width="6.21875" style="7" customWidth="1"/>
    <col min="9" max="11" width="5.88671875" style="7" customWidth="1"/>
    <col min="12" max="12" width="35.77734375" style="1" customWidth="1"/>
    <col min="13" max="13" width="5.77734375" style="1" customWidth="1"/>
    <col min="14" max="16384" width="8.88671875" style="1"/>
  </cols>
  <sheetData>
    <row r="1" spans="1:13" s="11" customFormat="1" x14ac:dyDescent="0.2">
      <c r="A1" s="573"/>
      <c r="B1" s="573"/>
      <c r="C1" s="573"/>
      <c r="D1" s="573"/>
      <c r="E1" s="573"/>
      <c r="F1" s="573"/>
      <c r="G1" s="573"/>
      <c r="H1" s="573"/>
      <c r="I1" s="573"/>
      <c r="J1" s="573"/>
      <c r="K1" s="573"/>
      <c r="L1" s="573"/>
      <c r="M1" s="573"/>
    </row>
    <row r="2" spans="1:13" customFormat="1" ht="20.25" x14ac:dyDescent="0.2">
      <c r="A2" s="577" t="s">
        <v>89</v>
      </c>
      <c r="B2" s="577"/>
      <c r="C2" s="577"/>
      <c r="D2" s="577"/>
      <c r="E2" s="577"/>
      <c r="F2" s="577"/>
      <c r="G2" s="577"/>
      <c r="H2" s="577"/>
      <c r="I2" s="577"/>
      <c r="J2" s="577"/>
      <c r="K2" s="577"/>
      <c r="L2" s="577"/>
      <c r="M2" s="577"/>
    </row>
    <row r="3" spans="1:13" customFormat="1" ht="20.25" x14ac:dyDescent="0.2">
      <c r="A3" s="577" t="s">
        <v>276</v>
      </c>
      <c r="B3" s="577"/>
      <c r="C3" s="577"/>
      <c r="D3" s="577"/>
      <c r="E3" s="577"/>
      <c r="F3" s="577"/>
      <c r="G3" s="577"/>
      <c r="H3" s="577"/>
      <c r="I3" s="577"/>
      <c r="J3" s="577"/>
      <c r="K3" s="577"/>
      <c r="L3" s="577"/>
      <c r="M3" s="577"/>
    </row>
    <row r="4" spans="1:13" customFormat="1" ht="15.75" x14ac:dyDescent="0.2">
      <c r="A4" s="581" t="s">
        <v>77</v>
      </c>
      <c r="B4" s="581"/>
      <c r="C4" s="581"/>
      <c r="D4" s="581"/>
      <c r="E4" s="581"/>
      <c r="F4" s="581"/>
      <c r="G4" s="581"/>
      <c r="H4" s="581"/>
      <c r="I4" s="581"/>
      <c r="J4" s="581"/>
      <c r="K4" s="581"/>
      <c r="L4" s="581"/>
      <c r="M4" s="581"/>
    </row>
    <row r="5" spans="1:13" customFormat="1" ht="15.75" x14ac:dyDescent="0.2">
      <c r="A5" s="581" t="s">
        <v>275</v>
      </c>
      <c r="B5" s="581"/>
      <c r="C5" s="581"/>
      <c r="D5" s="581"/>
      <c r="E5" s="581"/>
      <c r="F5" s="581"/>
      <c r="G5" s="581"/>
      <c r="H5" s="581"/>
      <c r="I5" s="581"/>
      <c r="J5" s="581"/>
      <c r="K5" s="581"/>
      <c r="L5" s="581"/>
      <c r="M5" s="581"/>
    </row>
    <row r="6" spans="1:13" ht="15.75" x14ac:dyDescent="0.2">
      <c r="A6" s="582" t="s">
        <v>644</v>
      </c>
      <c r="B6" s="582"/>
      <c r="C6" s="574">
        <v>2014</v>
      </c>
      <c r="D6" s="574"/>
      <c r="E6" s="574"/>
      <c r="F6" s="574"/>
      <c r="G6" s="574"/>
      <c r="H6" s="574"/>
      <c r="I6" s="574"/>
      <c r="J6" s="574"/>
      <c r="K6" s="574"/>
      <c r="L6" s="2"/>
      <c r="M6" s="42" t="s">
        <v>645</v>
      </c>
    </row>
    <row r="7" spans="1:13" x14ac:dyDescent="0.2">
      <c r="A7" s="557" t="s">
        <v>285</v>
      </c>
      <c r="B7" s="578" t="s">
        <v>3</v>
      </c>
      <c r="C7" s="702" t="s">
        <v>0</v>
      </c>
      <c r="D7" s="702"/>
      <c r="E7" s="702"/>
      <c r="F7" s="702" t="s">
        <v>1</v>
      </c>
      <c r="G7" s="702"/>
      <c r="H7" s="702"/>
      <c r="I7" s="702" t="s">
        <v>2</v>
      </c>
      <c r="J7" s="702"/>
      <c r="K7" s="702"/>
      <c r="L7" s="575" t="s">
        <v>7</v>
      </c>
      <c r="M7" s="575"/>
    </row>
    <row r="8" spans="1:13" x14ac:dyDescent="0.2">
      <c r="A8" s="558"/>
      <c r="B8" s="579"/>
      <c r="C8" s="699" t="s">
        <v>4</v>
      </c>
      <c r="D8" s="699"/>
      <c r="E8" s="699"/>
      <c r="F8" s="699" t="s">
        <v>5</v>
      </c>
      <c r="G8" s="699"/>
      <c r="H8" s="699"/>
      <c r="I8" s="699" t="s">
        <v>6</v>
      </c>
      <c r="J8" s="699"/>
      <c r="K8" s="699"/>
      <c r="L8" s="583"/>
      <c r="M8" s="583"/>
    </row>
    <row r="9" spans="1:13" x14ac:dyDescent="0.2">
      <c r="A9" s="558"/>
      <c r="B9" s="579"/>
      <c r="C9" s="102" t="s">
        <v>0</v>
      </c>
      <c r="D9" s="102" t="s">
        <v>8</v>
      </c>
      <c r="E9" s="102" t="s">
        <v>9</v>
      </c>
      <c r="F9" s="102" t="s">
        <v>0</v>
      </c>
      <c r="G9" s="102" t="s">
        <v>8</v>
      </c>
      <c r="H9" s="102" t="s">
        <v>9</v>
      </c>
      <c r="I9" s="102" t="s">
        <v>0</v>
      </c>
      <c r="J9" s="102" t="s">
        <v>8</v>
      </c>
      <c r="K9" s="102" t="s">
        <v>9</v>
      </c>
      <c r="L9" s="583"/>
      <c r="M9" s="583"/>
    </row>
    <row r="10" spans="1:13" x14ac:dyDescent="0.2">
      <c r="A10" s="559"/>
      <c r="B10" s="580"/>
      <c r="C10" s="103" t="s">
        <v>4</v>
      </c>
      <c r="D10" s="104" t="s">
        <v>10</v>
      </c>
      <c r="E10" s="104" t="s">
        <v>11</v>
      </c>
      <c r="F10" s="103" t="s">
        <v>4</v>
      </c>
      <c r="G10" s="104" t="s">
        <v>10</v>
      </c>
      <c r="H10" s="104" t="s">
        <v>11</v>
      </c>
      <c r="I10" s="103" t="s">
        <v>4</v>
      </c>
      <c r="J10" s="104" t="s">
        <v>10</v>
      </c>
      <c r="K10" s="104" t="s">
        <v>11</v>
      </c>
      <c r="L10" s="584"/>
      <c r="M10" s="584"/>
    </row>
    <row r="11" spans="1:13" s="5" customFormat="1" ht="15.75" x14ac:dyDescent="0.2">
      <c r="A11" s="257" t="s">
        <v>377</v>
      </c>
      <c r="B11" s="361" t="s">
        <v>383</v>
      </c>
      <c r="C11" s="276">
        <f t="shared" ref="C11:K11" si="0">C12+C13+C15</f>
        <v>46672</v>
      </c>
      <c r="D11" s="276">
        <f t="shared" si="0"/>
        <v>3515</v>
      </c>
      <c r="E11" s="276">
        <f t="shared" si="0"/>
        <v>43157</v>
      </c>
      <c r="F11" s="276">
        <f t="shared" si="0"/>
        <v>40208</v>
      </c>
      <c r="G11" s="276">
        <f t="shared" si="0"/>
        <v>2215</v>
      </c>
      <c r="H11" s="276">
        <f t="shared" si="0"/>
        <v>37993</v>
      </c>
      <c r="I11" s="276">
        <f t="shared" si="0"/>
        <v>6464</v>
      </c>
      <c r="J11" s="276">
        <f t="shared" si="0"/>
        <v>1300</v>
      </c>
      <c r="K11" s="276">
        <f t="shared" si="0"/>
        <v>5164</v>
      </c>
      <c r="L11" s="700" t="s">
        <v>417</v>
      </c>
      <c r="M11" s="701"/>
    </row>
    <row r="12" spans="1:13" s="5" customFormat="1" ht="15.75" x14ac:dyDescent="0.2">
      <c r="A12" s="251" t="s">
        <v>378</v>
      </c>
      <c r="B12" s="389" t="s">
        <v>519</v>
      </c>
      <c r="C12" s="278">
        <v>20212</v>
      </c>
      <c r="D12" s="278">
        <v>2786</v>
      </c>
      <c r="E12" s="278">
        <v>17426</v>
      </c>
      <c r="F12" s="278">
        <v>14030</v>
      </c>
      <c r="G12" s="278">
        <v>1536</v>
      </c>
      <c r="H12" s="278">
        <v>12494</v>
      </c>
      <c r="I12" s="278">
        <v>6182</v>
      </c>
      <c r="J12" s="278">
        <v>1250</v>
      </c>
      <c r="K12" s="278">
        <v>4932</v>
      </c>
      <c r="L12" s="525" t="s">
        <v>314</v>
      </c>
      <c r="M12" s="526"/>
    </row>
    <row r="13" spans="1:13" s="5" customFormat="1" ht="15.75" x14ac:dyDescent="0.2">
      <c r="A13" s="285" t="s">
        <v>380</v>
      </c>
      <c r="B13" s="392" t="s">
        <v>384</v>
      </c>
      <c r="C13" s="287">
        <v>2253</v>
      </c>
      <c r="D13" s="287">
        <v>76</v>
      </c>
      <c r="E13" s="287">
        <v>2177</v>
      </c>
      <c r="F13" s="174">
        <v>2233</v>
      </c>
      <c r="G13" s="174">
        <v>76</v>
      </c>
      <c r="H13" s="174">
        <v>2157</v>
      </c>
      <c r="I13" s="174">
        <v>20</v>
      </c>
      <c r="J13" s="174">
        <v>0</v>
      </c>
      <c r="K13" s="174">
        <v>20</v>
      </c>
      <c r="L13" s="697" t="s">
        <v>418</v>
      </c>
      <c r="M13" s="698"/>
    </row>
    <row r="14" spans="1:13" x14ac:dyDescent="0.2">
      <c r="A14" s="282" t="s">
        <v>379</v>
      </c>
      <c r="B14" s="391" t="s">
        <v>385</v>
      </c>
      <c r="C14" s="284">
        <v>2253</v>
      </c>
      <c r="D14" s="284">
        <v>76</v>
      </c>
      <c r="E14" s="284">
        <v>2177</v>
      </c>
      <c r="F14" s="76">
        <v>2233</v>
      </c>
      <c r="G14" s="76">
        <v>76</v>
      </c>
      <c r="H14" s="76">
        <v>2157</v>
      </c>
      <c r="I14" s="76">
        <v>20</v>
      </c>
      <c r="J14" s="76">
        <v>0</v>
      </c>
      <c r="K14" s="76">
        <v>20</v>
      </c>
      <c r="L14" s="529" t="s">
        <v>520</v>
      </c>
      <c r="M14" s="530"/>
    </row>
    <row r="15" spans="1:13" s="5" customFormat="1" ht="15.75" x14ac:dyDescent="0.2">
      <c r="A15" s="285" t="s">
        <v>381</v>
      </c>
      <c r="B15" s="392" t="s">
        <v>386</v>
      </c>
      <c r="C15" s="287">
        <v>24207</v>
      </c>
      <c r="D15" s="287">
        <v>653</v>
      </c>
      <c r="E15" s="287">
        <v>23554</v>
      </c>
      <c r="F15" s="174">
        <v>23945</v>
      </c>
      <c r="G15" s="174">
        <v>603</v>
      </c>
      <c r="H15" s="174">
        <v>23342</v>
      </c>
      <c r="I15" s="174">
        <v>262</v>
      </c>
      <c r="J15" s="174">
        <v>50</v>
      </c>
      <c r="K15" s="174">
        <v>212</v>
      </c>
      <c r="L15" s="697" t="s">
        <v>419</v>
      </c>
      <c r="M15" s="698"/>
    </row>
    <row r="16" spans="1:13" x14ac:dyDescent="0.2">
      <c r="A16" s="271" t="s">
        <v>382</v>
      </c>
      <c r="B16" s="393" t="s">
        <v>518</v>
      </c>
      <c r="C16" s="217">
        <v>24207</v>
      </c>
      <c r="D16" s="217">
        <v>653</v>
      </c>
      <c r="E16" s="217">
        <v>23554</v>
      </c>
      <c r="F16" s="217">
        <v>23945</v>
      </c>
      <c r="G16" s="217">
        <v>603</v>
      </c>
      <c r="H16" s="217">
        <v>23342</v>
      </c>
      <c r="I16" s="217">
        <v>262</v>
      </c>
      <c r="J16" s="217">
        <v>50</v>
      </c>
      <c r="K16" s="217">
        <v>212</v>
      </c>
      <c r="L16" s="703" t="s">
        <v>420</v>
      </c>
      <c r="M16" s="703"/>
    </row>
    <row r="17" spans="1:13" s="5" customFormat="1" ht="15.75" x14ac:dyDescent="0.2">
      <c r="A17" s="262" t="s">
        <v>86</v>
      </c>
      <c r="B17" s="366" t="s">
        <v>387</v>
      </c>
      <c r="C17" s="174">
        <f t="shared" ref="C17:K17" si="1">C18+C27+C30+C32+C35+C38+C40+C43+C46+C47+C48+C50+C52+C58+C59+C64+C69+C72+C75+C77+C79</f>
        <v>88206</v>
      </c>
      <c r="D17" s="174">
        <f t="shared" si="1"/>
        <v>1606</v>
      </c>
      <c r="E17" s="174">
        <f t="shared" si="1"/>
        <v>86600</v>
      </c>
      <c r="F17" s="174">
        <f t="shared" si="1"/>
        <v>85877</v>
      </c>
      <c r="G17" s="174">
        <f t="shared" si="1"/>
        <v>1388</v>
      </c>
      <c r="H17" s="174">
        <f t="shared" si="1"/>
        <v>84489</v>
      </c>
      <c r="I17" s="174">
        <f t="shared" si="1"/>
        <v>2329</v>
      </c>
      <c r="J17" s="174">
        <f t="shared" si="1"/>
        <v>218</v>
      </c>
      <c r="K17" s="174">
        <f t="shared" si="1"/>
        <v>2111</v>
      </c>
      <c r="L17" s="543" t="s">
        <v>421</v>
      </c>
      <c r="M17" s="544"/>
    </row>
    <row r="18" spans="1:13" s="5" customFormat="1" ht="16.5" customHeight="1" x14ac:dyDescent="0.2">
      <c r="A18" s="251">
        <v>10</v>
      </c>
      <c r="B18" s="389" t="s">
        <v>388</v>
      </c>
      <c r="C18" s="75">
        <f t="shared" ref="C18:J18" si="2">C19+C20+C21+C22+C23+C24+C25+C26</f>
        <v>5457</v>
      </c>
      <c r="D18" s="75">
        <f t="shared" si="2"/>
        <v>281</v>
      </c>
      <c r="E18" s="75">
        <f t="shared" si="2"/>
        <v>5176</v>
      </c>
      <c r="F18" s="75">
        <f t="shared" si="2"/>
        <v>5431</v>
      </c>
      <c r="G18" s="75">
        <f t="shared" si="2"/>
        <v>279</v>
      </c>
      <c r="H18" s="75">
        <f t="shared" si="2"/>
        <v>5152</v>
      </c>
      <c r="I18" s="75">
        <f t="shared" si="2"/>
        <v>26</v>
      </c>
      <c r="J18" s="75">
        <f t="shared" si="2"/>
        <v>2</v>
      </c>
      <c r="K18" s="75">
        <f>K19+K20+K21+K22+K23+K24+K25+K26</f>
        <v>24</v>
      </c>
      <c r="L18" s="525" t="s">
        <v>422</v>
      </c>
      <c r="M18" s="526"/>
    </row>
    <row r="19" spans="1:13" s="62" customFormat="1" x14ac:dyDescent="0.2">
      <c r="A19" s="279">
        <v>1010</v>
      </c>
      <c r="B19" s="390" t="s">
        <v>389</v>
      </c>
      <c r="C19" s="281">
        <v>194</v>
      </c>
      <c r="D19" s="281">
        <v>1</v>
      </c>
      <c r="E19" s="281">
        <v>193</v>
      </c>
      <c r="F19" s="173">
        <v>190</v>
      </c>
      <c r="G19" s="173">
        <v>0</v>
      </c>
      <c r="H19" s="173">
        <v>190</v>
      </c>
      <c r="I19" s="173">
        <v>4</v>
      </c>
      <c r="J19" s="173">
        <v>1</v>
      </c>
      <c r="K19" s="173">
        <v>3</v>
      </c>
      <c r="L19" s="695" t="s">
        <v>423</v>
      </c>
      <c r="M19" s="696"/>
    </row>
    <row r="20" spans="1:13" s="50" customFormat="1" x14ac:dyDescent="0.2">
      <c r="A20" s="282">
        <v>1030</v>
      </c>
      <c r="B20" s="391" t="s">
        <v>594</v>
      </c>
      <c r="C20" s="284">
        <v>110</v>
      </c>
      <c r="D20" s="284">
        <v>1</v>
      </c>
      <c r="E20" s="284">
        <v>109</v>
      </c>
      <c r="F20" s="76">
        <v>107</v>
      </c>
      <c r="G20" s="76">
        <v>1</v>
      </c>
      <c r="H20" s="76">
        <v>106</v>
      </c>
      <c r="I20" s="76">
        <v>3</v>
      </c>
      <c r="J20" s="76">
        <v>0</v>
      </c>
      <c r="K20" s="76">
        <v>3</v>
      </c>
      <c r="L20" s="529" t="s">
        <v>424</v>
      </c>
      <c r="M20" s="530"/>
    </row>
    <row r="21" spans="1:13" s="50" customFormat="1" x14ac:dyDescent="0.2">
      <c r="A21" s="279">
        <v>1050</v>
      </c>
      <c r="B21" s="390" t="s">
        <v>390</v>
      </c>
      <c r="C21" s="281">
        <v>508</v>
      </c>
      <c r="D21" s="281">
        <v>1</v>
      </c>
      <c r="E21" s="281">
        <v>507</v>
      </c>
      <c r="F21" s="173">
        <v>507</v>
      </c>
      <c r="G21" s="173">
        <v>1</v>
      </c>
      <c r="H21" s="173">
        <v>506</v>
      </c>
      <c r="I21" s="173">
        <v>1</v>
      </c>
      <c r="J21" s="173">
        <v>0</v>
      </c>
      <c r="K21" s="173">
        <v>1</v>
      </c>
      <c r="L21" s="695" t="s">
        <v>425</v>
      </c>
      <c r="M21" s="696"/>
    </row>
    <row r="22" spans="1:13" s="50" customFormat="1" x14ac:dyDescent="0.2">
      <c r="A22" s="282">
        <v>1061</v>
      </c>
      <c r="B22" s="391" t="s">
        <v>391</v>
      </c>
      <c r="C22" s="284">
        <v>952</v>
      </c>
      <c r="D22" s="284">
        <v>2</v>
      </c>
      <c r="E22" s="284">
        <v>950</v>
      </c>
      <c r="F22" s="76">
        <v>948</v>
      </c>
      <c r="G22" s="76">
        <v>2</v>
      </c>
      <c r="H22" s="76">
        <v>946</v>
      </c>
      <c r="I22" s="76">
        <v>4</v>
      </c>
      <c r="J22" s="76">
        <v>0</v>
      </c>
      <c r="K22" s="76">
        <v>4</v>
      </c>
      <c r="L22" s="529" t="s">
        <v>426</v>
      </c>
      <c r="M22" s="530"/>
    </row>
    <row r="23" spans="1:13" s="50" customFormat="1" x14ac:dyDescent="0.2">
      <c r="A23" s="279">
        <v>1071</v>
      </c>
      <c r="B23" s="390" t="s">
        <v>392</v>
      </c>
      <c r="C23" s="281">
        <v>3395</v>
      </c>
      <c r="D23" s="281">
        <v>251</v>
      </c>
      <c r="E23" s="281">
        <v>3144</v>
      </c>
      <c r="F23" s="173">
        <v>3383</v>
      </c>
      <c r="G23" s="173">
        <v>250</v>
      </c>
      <c r="H23" s="173">
        <v>3133</v>
      </c>
      <c r="I23" s="173">
        <v>12</v>
      </c>
      <c r="J23" s="173">
        <v>1</v>
      </c>
      <c r="K23" s="173">
        <v>11</v>
      </c>
      <c r="L23" s="695" t="s">
        <v>427</v>
      </c>
      <c r="M23" s="696"/>
    </row>
    <row r="24" spans="1:13" x14ac:dyDescent="0.2">
      <c r="A24" s="282">
        <v>1073</v>
      </c>
      <c r="B24" s="391" t="s">
        <v>521</v>
      </c>
      <c r="C24" s="284">
        <v>96</v>
      </c>
      <c r="D24" s="284">
        <v>18</v>
      </c>
      <c r="E24" s="284">
        <v>78</v>
      </c>
      <c r="F24" s="76">
        <v>96</v>
      </c>
      <c r="G24" s="76">
        <v>18</v>
      </c>
      <c r="H24" s="76">
        <v>78</v>
      </c>
      <c r="I24" s="76">
        <v>0</v>
      </c>
      <c r="J24" s="76">
        <v>0</v>
      </c>
      <c r="K24" s="76">
        <v>0</v>
      </c>
      <c r="L24" s="529" t="s">
        <v>428</v>
      </c>
      <c r="M24" s="530"/>
    </row>
    <row r="25" spans="1:13" x14ac:dyDescent="0.2">
      <c r="A25" s="279">
        <v>1079</v>
      </c>
      <c r="B25" s="390" t="s">
        <v>523</v>
      </c>
      <c r="C25" s="281">
        <v>162</v>
      </c>
      <c r="D25" s="281">
        <v>6</v>
      </c>
      <c r="E25" s="281">
        <v>156</v>
      </c>
      <c r="F25" s="173">
        <v>160</v>
      </c>
      <c r="G25" s="173">
        <v>6</v>
      </c>
      <c r="H25" s="173">
        <v>154</v>
      </c>
      <c r="I25" s="173">
        <v>2</v>
      </c>
      <c r="J25" s="173">
        <v>0</v>
      </c>
      <c r="K25" s="173">
        <v>2</v>
      </c>
      <c r="L25" s="695" t="s">
        <v>522</v>
      </c>
      <c r="M25" s="696"/>
    </row>
    <row r="26" spans="1:13" s="50" customFormat="1" x14ac:dyDescent="0.2">
      <c r="A26" s="282">
        <v>1080</v>
      </c>
      <c r="B26" s="391" t="s">
        <v>393</v>
      </c>
      <c r="C26" s="284">
        <v>40</v>
      </c>
      <c r="D26" s="284">
        <v>1</v>
      </c>
      <c r="E26" s="284">
        <v>39</v>
      </c>
      <c r="F26" s="76">
        <v>40</v>
      </c>
      <c r="G26" s="76">
        <v>1</v>
      </c>
      <c r="H26" s="76">
        <v>39</v>
      </c>
      <c r="I26" s="76">
        <v>0</v>
      </c>
      <c r="J26" s="76">
        <v>0</v>
      </c>
      <c r="K26" s="76">
        <v>0</v>
      </c>
      <c r="L26" s="529" t="s">
        <v>429</v>
      </c>
      <c r="M26" s="530"/>
    </row>
    <row r="27" spans="1:13" s="267" customFormat="1" ht="15.75" x14ac:dyDescent="0.2">
      <c r="A27" s="285">
        <v>11</v>
      </c>
      <c r="B27" s="392" t="s">
        <v>394</v>
      </c>
      <c r="C27" s="287">
        <f t="shared" ref="C27:J27" si="3">C28+C29</f>
        <v>2019</v>
      </c>
      <c r="D27" s="287">
        <f t="shared" si="3"/>
        <v>58</v>
      </c>
      <c r="E27" s="287">
        <f t="shared" si="3"/>
        <v>1961</v>
      </c>
      <c r="F27" s="174">
        <f t="shared" si="3"/>
        <v>2013</v>
      </c>
      <c r="G27" s="174">
        <f t="shared" si="3"/>
        <v>58</v>
      </c>
      <c r="H27" s="174">
        <f t="shared" si="3"/>
        <v>1955</v>
      </c>
      <c r="I27" s="174">
        <f t="shared" si="3"/>
        <v>6</v>
      </c>
      <c r="J27" s="174">
        <f t="shared" si="3"/>
        <v>0</v>
      </c>
      <c r="K27" s="174">
        <f>K28+K29</f>
        <v>6</v>
      </c>
      <c r="L27" s="697" t="s">
        <v>430</v>
      </c>
      <c r="M27" s="698"/>
    </row>
    <row r="28" spans="1:13" s="50" customFormat="1" ht="22.5" x14ac:dyDescent="0.2">
      <c r="A28" s="282">
        <v>1105</v>
      </c>
      <c r="B28" s="391" t="s">
        <v>525</v>
      </c>
      <c r="C28" s="284">
        <v>467</v>
      </c>
      <c r="D28" s="284">
        <v>6</v>
      </c>
      <c r="E28" s="284">
        <v>461</v>
      </c>
      <c r="F28" s="76">
        <v>467</v>
      </c>
      <c r="G28" s="76">
        <v>6</v>
      </c>
      <c r="H28" s="76">
        <v>461</v>
      </c>
      <c r="I28" s="76">
        <v>0</v>
      </c>
      <c r="J28" s="76">
        <v>0</v>
      </c>
      <c r="K28" s="76">
        <v>0</v>
      </c>
      <c r="L28" s="529" t="s">
        <v>524</v>
      </c>
      <c r="M28" s="530"/>
    </row>
    <row r="29" spans="1:13" s="50" customFormat="1" x14ac:dyDescent="0.2">
      <c r="A29" s="279">
        <v>1106</v>
      </c>
      <c r="B29" s="390" t="s">
        <v>526</v>
      </c>
      <c r="C29" s="281">
        <v>1552</v>
      </c>
      <c r="D29" s="281">
        <v>52</v>
      </c>
      <c r="E29" s="281">
        <v>1500</v>
      </c>
      <c r="F29" s="173">
        <v>1546</v>
      </c>
      <c r="G29" s="173">
        <v>52</v>
      </c>
      <c r="H29" s="173">
        <v>1494</v>
      </c>
      <c r="I29" s="173">
        <v>6</v>
      </c>
      <c r="J29" s="173">
        <v>0</v>
      </c>
      <c r="K29" s="173">
        <v>6</v>
      </c>
      <c r="L29" s="695" t="s">
        <v>431</v>
      </c>
      <c r="M29" s="696"/>
    </row>
    <row r="30" spans="1:13" s="267" customFormat="1" ht="15.75" x14ac:dyDescent="0.2">
      <c r="A30" s="251">
        <v>13</v>
      </c>
      <c r="B30" s="389" t="s">
        <v>395</v>
      </c>
      <c r="C30" s="278">
        <v>560</v>
      </c>
      <c r="D30" s="278">
        <v>1</v>
      </c>
      <c r="E30" s="278">
        <v>559</v>
      </c>
      <c r="F30" s="75">
        <v>559</v>
      </c>
      <c r="G30" s="75">
        <v>1</v>
      </c>
      <c r="H30" s="75">
        <v>558</v>
      </c>
      <c r="I30" s="75">
        <v>1</v>
      </c>
      <c r="J30" s="75">
        <v>0</v>
      </c>
      <c r="K30" s="75">
        <v>1</v>
      </c>
      <c r="L30" s="525" t="s">
        <v>432</v>
      </c>
      <c r="M30" s="526"/>
    </row>
    <row r="31" spans="1:13" x14ac:dyDescent="0.2">
      <c r="A31" s="279">
        <v>1392</v>
      </c>
      <c r="B31" s="390" t="s">
        <v>593</v>
      </c>
      <c r="C31" s="281">
        <v>560</v>
      </c>
      <c r="D31" s="281">
        <v>1</v>
      </c>
      <c r="E31" s="281">
        <v>559</v>
      </c>
      <c r="F31" s="173">
        <v>559</v>
      </c>
      <c r="G31" s="173">
        <v>1</v>
      </c>
      <c r="H31" s="173">
        <v>558</v>
      </c>
      <c r="I31" s="173">
        <v>1</v>
      </c>
      <c r="J31" s="173">
        <v>0</v>
      </c>
      <c r="K31" s="173">
        <v>1</v>
      </c>
      <c r="L31" s="695" t="s">
        <v>433</v>
      </c>
      <c r="M31" s="696"/>
    </row>
    <row r="32" spans="1:13" s="267" customFormat="1" ht="15.75" x14ac:dyDescent="0.2">
      <c r="A32" s="251">
        <v>14</v>
      </c>
      <c r="B32" s="389" t="s">
        <v>396</v>
      </c>
      <c r="C32" s="278">
        <f t="shared" ref="C32:J32" si="4">C33+C34</f>
        <v>4219</v>
      </c>
      <c r="D32" s="278">
        <f t="shared" si="4"/>
        <v>122</v>
      </c>
      <c r="E32" s="278">
        <f t="shared" si="4"/>
        <v>4097</v>
      </c>
      <c r="F32" s="75">
        <f t="shared" si="4"/>
        <v>4179</v>
      </c>
      <c r="G32" s="75">
        <f t="shared" si="4"/>
        <v>118</v>
      </c>
      <c r="H32" s="75">
        <f t="shared" si="4"/>
        <v>4061</v>
      </c>
      <c r="I32" s="75">
        <f t="shared" si="4"/>
        <v>40</v>
      </c>
      <c r="J32" s="75">
        <f t="shared" si="4"/>
        <v>4</v>
      </c>
      <c r="K32" s="75">
        <f>K33+K34</f>
        <v>36</v>
      </c>
      <c r="L32" s="525" t="s">
        <v>434</v>
      </c>
      <c r="M32" s="526"/>
    </row>
    <row r="33" spans="1:13" ht="20.25" customHeight="1" x14ac:dyDescent="0.2">
      <c r="A33" s="279">
        <v>1411</v>
      </c>
      <c r="B33" s="390" t="s">
        <v>591</v>
      </c>
      <c r="C33" s="281">
        <v>327</v>
      </c>
      <c r="D33" s="281">
        <v>70</v>
      </c>
      <c r="E33" s="281">
        <v>257</v>
      </c>
      <c r="F33" s="173">
        <v>327</v>
      </c>
      <c r="G33" s="173">
        <v>70</v>
      </c>
      <c r="H33" s="173">
        <v>257</v>
      </c>
      <c r="I33" s="173">
        <v>0</v>
      </c>
      <c r="J33" s="173">
        <v>0</v>
      </c>
      <c r="K33" s="173">
        <v>0</v>
      </c>
      <c r="L33" s="695" t="s">
        <v>592</v>
      </c>
      <c r="M33" s="696"/>
    </row>
    <row r="34" spans="1:13" s="50" customFormat="1" ht="21" customHeight="1" x14ac:dyDescent="0.2">
      <c r="A34" s="282">
        <v>1412</v>
      </c>
      <c r="B34" s="391" t="s">
        <v>590</v>
      </c>
      <c r="C34" s="284">
        <v>3892</v>
      </c>
      <c r="D34" s="284">
        <v>52</v>
      </c>
      <c r="E34" s="284">
        <v>3840</v>
      </c>
      <c r="F34" s="76">
        <v>3852</v>
      </c>
      <c r="G34" s="76">
        <v>48</v>
      </c>
      <c r="H34" s="76">
        <v>3804</v>
      </c>
      <c r="I34" s="76">
        <v>40</v>
      </c>
      <c r="J34" s="76">
        <v>4</v>
      </c>
      <c r="K34" s="76">
        <v>36</v>
      </c>
      <c r="L34" s="529" t="s">
        <v>595</v>
      </c>
      <c r="M34" s="530"/>
    </row>
    <row r="35" spans="1:13" s="5" customFormat="1" ht="15.75" x14ac:dyDescent="0.2">
      <c r="A35" s="285">
        <v>15</v>
      </c>
      <c r="B35" s="392" t="s">
        <v>588</v>
      </c>
      <c r="C35" s="287">
        <f t="shared" ref="C35:J35" si="5">C36+C37</f>
        <v>110</v>
      </c>
      <c r="D35" s="287">
        <f t="shared" si="5"/>
        <v>4</v>
      </c>
      <c r="E35" s="287">
        <f t="shared" si="5"/>
        <v>106</v>
      </c>
      <c r="F35" s="287">
        <f t="shared" si="5"/>
        <v>105</v>
      </c>
      <c r="G35" s="287">
        <f t="shared" si="5"/>
        <v>1</v>
      </c>
      <c r="H35" s="287">
        <f t="shared" si="5"/>
        <v>104</v>
      </c>
      <c r="I35" s="287">
        <f t="shared" si="5"/>
        <v>5</v>
      </c>
      <c r="J35" s="287">
        <f t="shared" si="5"/>
        <v>3</v>
      </c>
      <c r="K35" s="287">
        <f>K36+K37</f>
        <v>2</v>
      </c>
      <c r="L35" s="697" t="s">
        <v>435</v>
      </c>
      <c r="M35" s="698"/>
    </row>
    <row r="36" spans="1:13" s="50" customFormat="1" x14ac:dyDescent="0.2">
      <c r="A36" s="282" t="s">
        <v>401</v>
      </c>
      <c r="B36" s="391" t="s">
        <v>587</v>
      </c>
      <c r="C36" s="284">
        <v>22</v>
      </c>
      <c r="D36" s="284">
        <v>4</v>
      </c>
      <c r="E36" s="284">
        <v>18</v>
      </c>
      <c r="F36" s="76">
        <v>18</v>
      </c>
      <c r="G36" s="76">
        <v>1</v>
      </c>
      <c r="H36" s="76">
        <v>17</v>
      </c>
      <c r="I36" s="76">
        <v>4</v>
      </c>
      <c r="J36" s="76">
        <v>3</v>
      </c>
      <c r="K36" s="76">
        <v>1</v>
      </c>
      <c r="L36" s="529" t="s">
        <v>436</v>
      </c>
      <c r="M36" s="530"/>
    </row>
    <row r="37" spans="1:13" x14ac:dyDescent="0.2">
      <c r="A37" s="279">
        <v>1520</v>
      </c>
      <c r="B37" s="390" t="s">
        <v>398</v>
      </c>
      <c r="C37" s="281">
        <v>88</v>
      </c>
      <c r="D37" s="281">
        <v>0</v>
      </c>
      <c r="E37" s="281">
        <v>88</v>
      </c>
      <c r="F37" s="173">
        <v>87</v>
      </c>
      <c r="G37" s="173">
        <v>0</v>
      </c>
      <c r="H37" s="173">
        <v>87</v>
      </c>
      <c r="I37" s="173">
        <v>1</v>
      </c>
      <c r="J37" s="173">
        <v>0</v>
      </c>
      <c r="K37" s="173">
        <v>1</v>
      </c>
      <c r="L37" s="695" t="s">
        <v>437</v>
      </c>
      <c r="M37" s="696"/>
    </row>
    <row r="38" spans="1:13" s="267" customFormat="1" ht="33.75" x14ac:dyDescent="0.2">
      <c r="A38" s="251">
        <v>16</v>
      </c>
      <c r="B38" s="389" t="s">
        <v>584</v>
      </c>
      <c r="C38" s="278">
        <v>3838</v>
      </c>
      <c r="D38" s="278">
        <v>21</v>
      </c>
      <c r="E38" s="278">
        <v>3817</v>
      </c>
      <c r="F38" s="75">
        <v>3822</v>
      </c>
      <c r="G38" s="75">
        <v>21</v>
      </c>
      <c r="H38" s="75">
        <v>3801</v>
      </c>
      <c r="I38" s="75">
        <v>16</v>
      </c>
      <c r="J38" s="75">
        <v>0</v>
      </c>
      <c r="K38" s="75">
        <v>16</v>
      </c>
      <c r="L38" s="525" t="s">
        <v>585</v>
      </c>
      <c r="M38" s="526"/>
    </row>
    <row r="39" spans="1:13" x14ac:dyDescent="0.2">
      <c r="A39" s="279">
        <v>1622</v>
      </c>
      <c r="B39" s="390" t="s">
        <v>583</v>
      </c>
      <c r="C39" s="281">
        <v>3838</v>
      </c>
      <c r="D39" s="281">
        <v>21</v>
      </c>
      <c r="E39" s="281">
        <v>3817</v>
      </c>
      <c r="F39" s="173">
        <v>3822</v>
      </c>
      <c r="G39" s="173">
        <v>21</v>
      </c>
      <c r="H39" s="173">
        <v>3801</v>
      </c>
      <c r="I39" s="173">
        <v>16</v>
      </c>
      <c r="J39" s="173">
        <v>0</v>
      </c>
      <c r="K39" s="173">
        <v>16</v>
      </c>
      <c r="L39" s="695" t="s">
        <v>586</v>
      </c>
      <c r="M39" s="696"/>
    </row>
    <row r="40" spans="1:13" s="267" customFormat="1" ht="15.75" x14ac:dyDescent="0.2">
      <c r="A40" s="251">
        <v>17</v>
      </c>
      <c r="B40" s="389" t="s">
        <v>582</v>
      </c>
      <c r="C40" s="278">
        <f t="shared" ref="C40:J40" si="6">C41+C42</f>
        <v>552</v>
      </c>
      <c r="D40" s="278">
        <f t="shared" si="6"/>
        <v>2</v>
      </c>
      <c r="E40" s="278">
        <f t="shared" si="6"/>
        <v>550</v>
      </c>
      <c r="F40" s="75">
        <f t="shared" si="6"/>
        <v>543</v>
      </c>
      <c r="G40" s="75">
        <f t="shared" si="6"/>
        <v>2</v>
      </c>
      <c r="H40" s="75">
        <f t="shared" si="6"/>
        <v>541</v>
      </c>
      <c r="I40" s="75">
        <f t="shared" si="6"/>
        <v>9</v>
      </c>
      <c r="J40" s="75">
        <f t="shared" si="6"/>
        <v>0</v>
      </c>
      <c r="K40" s="75">
        <f>K41+K42</f>
        <v>9</v>
      </c>
      <c r="L40" s="525" t="s">
        <v>438</v>
      </c>
      <c r="M40" s="526"/>
    </row>
    <row r="41" spans="1:13" x14ac:dyDescent="0.2">
      <c r="A41" s="279">
        <v>1702</v>
      </c>
      <c r="B41" s="390" t="s">
        <v>399</v>
      </c>
      <c r="C41" s="281">
        <v>249</v>
      </c>
      <c r="D41" s="281">
        <v>0</v>
      </c>
      <c r="E41" s="281">
        <v>249</v>
      </c>
      <c r="F41" s="173">
        <v>244</v>
      </c>
      <c r="G41" s="173">
        <v>0</v>
      </c>
      <c r="H41" s="173">
        <v>244</v>
      </c>
      <c r="I41" s="173">
        <v>5</v>
      </c>
      <c r="J41" s="173">
        <v>0</v>
      </c>
      <c r="K41" s="173">
        <v>5</v>
      </c>
      <c r="L41" s="695" t="s">
        <v>581</v>
      </c>
      <c r="M41" s="696"/>
    </row>
    <row r="42" spans="1:13" s="50" customFormat="1" x14ac:dyDescent="0.2">
      <c r="A42" s="295">
        <v>1709</v>
      </c>
      <c r="B42" s="394" t="s">
        <v>400</v>
      </c>
      <c r="C42" s="297">
        <v>303</v>
      </c>
      <c r="D42" s="297">
        <v>2</v>
      </c>
      <c r="E42" s="297">
        <v>301</v>
      </c>
      <c r="F42" s="83">
        <v>299</v>
      </c>
      <c r="G42" s="83">
        <v>2</v>
      </c>
      <c r="H42" s="83">
        <v>297</v>
      </c>
      <c r="I42" s="83">
        <v>4</v>
      </c>
      <c r="J42" s="83">
        <v>0</v>
      </c>
      <c r="K42" s="83">
        <v>4</v>
      </c>
      <c r="L42" s="541" t="s">
        <v>440</v>
      </c>
      <c r="M42" s="542"/>
    </row>
    <row r="43" spans="1:13" s="5" customFormat="1" ht="15.75" x14ac:dyDescent="0.2">
      <c r="A43" s="285">
        <v>18</v>
      </c>
      <c r="B43" s="392" t="s">
        <v>580</v>
      </c>
      <c r="C43" s="287">
        <v>3976</v>
      </c>
      <c r="D43" s="287">
        <v>150</v>
      </c>
      <c r="E43" s="287">
        <v>3826</v>
      </c>
      <c r="F43" s="287">
        <v>3846</v>
      </c>
      <c r="G43" s="287">
        <v>129</v>
      </c>
      <c r="H43" s="287">
        <v>3717</v>
      </c>
      <c r="I43" s="287">
        <v>130</v>
      </c>
      <c r="J43" s="287">
        <v>21</v>
      </c>
      <c r="K43" s="287">
        <v>109</v>
      </c>
      <c r="L43" s="697" t="s">
        <v>441</v>
      </c>
      <c r="M43" s="698"/>
    </row>
    <row r="44" spans="1:13" s="50" customFormat="1" ht="22.5" x14ac:dyDescent="0.2">
      <c r="A44" s="282">
        <v>1811</v>
      </c>
      <c r="B44" s="391" t="s">
        <v>579</v>
      </c>
      <c r="C44" s="284">
        <v>3911</v>
      </c>
      <c r="D44" s="284">
        <v>139</v>
      </c>
      <c r="E44" s="284">
        <v>3772</v>
      </c>
      <c r="F44" s="76">
        <v>3782</v>
      </c>
      <c r="G44" s="76">
        <v>118</v>
      </c>
      <c r="H44" s="76">
        <v>3664</v>
      </c>
      <c r="I44" s="76">
        <v>129</v>
      </c>
      <c r="J44" s="76">
        <v>21</v>
      </c>
      <c r="K44" s="76">
        <v>108</v>
      </c>
      <c r="L44" s="529" t="s">
        <v>442</v>
      </c>
      <c r="M44" s="530"/>
    </row>
    <row r="45" spans="1:13" x14ac:dyDescent="0.2">
      <c r="A45" s="279">
        <v>1820</v>
      </c>
      <c r="B45" s="390" t="s">
        <v>578</v>
      </c>
      <c r="C45" s="281">
        <v>65</v>
      </c>
      <c r="D45" s="281">
        <v>11</v>
      </c>
      <c r="E45" s="281">
        <v>54</v>
      </c>
      <c r="F45" s="173">
        <v>64</v>
      </c>
      <c r="G45" s="173">
        <v>11</v>
      </c>
      <c r="H45" s="173">
        <v>53</v>
      </c>
      <c r="I45" s="173">
        <v>1</v>
      </c>
      <c r="J45" s="173">
        <v>0</v>
      </c>
      <c r="K45" s="173">
        <v>1</v>
      </c>
      <c r="L45" s="695" t="s">
        <v>443</v>
      </c>
      <c r="M45" s="696"/>
    </row>
    <row r="46" spans="1:13" s="267" customFormat="1" ht="15.75" x14ac:dyDescent="0.2">
      <c r="A46" s="251">
        <v>19</v>
      </c>
      <c r="B46" s="389" t="s">
        <v>577</v>
      </c>
      <c r="C46" s="278">
        <v>1074</v>
      </c>
      <c r="D46" s="278">
        <v>39</v>
      </c>
      <c r="E46" s="278">
        <v>1035</v>
      </c>
      <c r="F46" s="75">
        <v>894</v>
      </c>
      <c r="G46" s="75">
        <v>26</v>
      </c>
      <c r="H46" s="75">
        <v>868</v>
      </c>
      <c r="I46" s="75">
        <v>180</v>
      </c>
      <c r="J46" s="75">
        <v>13</v>
      </c>
      <c r="K46" s="75">
        <v>167</v>
      </c>
      <c r="L46" s="525" t="s">
        <v>444</v>
      </c>
      <c r="M46" s="526"/>
    </row>
    <row r="47" spans="1:13" s="5" customFormat="1" ht="15.75" x14ac:dyDescent="0.2">
      <c r="A47" s="285">
        <v>20</v>
      </c>
      <c r="B47" s="392" t="s">
        <v>576</v>
      </c>
      <c r="C47" s="287">
        <v>8471</v>
      </c>
      <c r="D47" s="287">
        <v>395</v>
      </c>
      <c r="E47" s="287">
        <v>8076</v>
      </c>
      <c r="F47" s="287">
        <v>7066</v>
      </c>
      <c r="G47" s="287">
        <v>240</v>
      </c>
      <c r="H47" s="287">
        <v>6826</v>
      </c>
      <c r="I47" s="287">
        <v>1405</v>
      </c>
      <c r="J47" s="287">
        <v>155</v>
      </c>
      <c r="K47" s="287">
        <v>1250</v>
      </c>
      <c r="L47" s="697" t="s">
        <v>445</v>
      </c>
      <c r="M47" s="698"/>
    </row>
    <row r="48" spans="1:13" s="267" customFormat="1" ht="22.5" x14ac:dyDescent="0.2">
      <c r="A48" s="251">
        <v>21</v>
      </c>
      <c r="B48" s="389" t="s">
        <v>571</v>
      </c>
      <c r="C48" s="278">
        <v>270</v>
      </c>
      <c r="D48" s="278">
        <v>19</v>
      </c>
      <c r="E48" s="278">
        <v>251</v>
      </c>
      <c r="F48" s="75">
        <v>269</v>
      </c>
      <c r="G48" s="75">
        <v>19</v>
      </c>
      <c r="H48" s="75">
        <v>250</v>
      </c>
      <c r="I48" s="75">
        <v>1</v>
      </c>
      <c r="J48" s="75">
        <v>0</v>
      </c>
      <c r="K48" s="75">
        <v>1</v>
      </c>
      <c r="L48" s="525" t="s">
        <v>569</v>
      </c>
      <c r="M48" s="526"/>
    </row>
    <row r="49" spans="1:13" ht="22.5" x14ac:dyDescent="0.2">
      <c r="A49" s="279">
        <v>2100</v>
      </c>
      <c r="B49" s="390" t="s">
        <v>572</v>
      </c>
      <c r="C49" s="281">
        <v>270</v>
      </c>
      <c r="D49" s="281">
        <v>19</v>
      </c>
      <c r="E49" s="281">
        <v>251</v>
      </c>
      <c r="F49" s="173">
        <v>269</v>
      </c>
      <c r="G49" s="173">
        <v>19</v>
      </c>
      <c r="H49" s="173">
        <v>250</v>
      </c>
      <c r="I49" s="173">
        <v>1</v>
      </c>
      <c r="J49" s="173">
        <v>0</v>
      </c>
      <c r="K49" s="173">
        <v>1</v>
      </c>
      <c r="L49" s="695" t="s">
        <v>568</v>
      </c>
      <c r="M49" s="696"/>
    </row>
    <row r="50" spans="1:13" s="267" customFormat="1" ht="15.75" x14ac:dyDescent="0.2">
      <c r="A50" s="251">
        <v>22</v>
      </c>
      <c r="B50" s="389" t="s">
        <v>573</v>
      </c>
      <c r="C50" s="278">
        <v>4759</v>
      </c>
      <c r="D50" s="278">
        <v>37</v>
      </c>
      <c r="E50" s="278">
        <v>4722</v>
      </c>
      <c r="F50" s="75">
        <v>4734</v>
      </c>
      <c r="G50" s="75">
        <v>36</v>
      </c>
      <c r="H50" s="75">
        <v>4698</v>
      </c>
      <c r="I50" s="75">
        <v>25</v>
      </c>
      <c r="J50" s="75">
        <v>1</v>
      </c>
      <c r="K50" s="75">
        <v>24</v>
      </c>
      <c r="L50" s="525" t="s">
        <v>446</v>
      </c>
      <c r="M50" s="526"/>
    </row>
    <row r="51" spans="1:13" s="202" customFormat="1" x14ac:dyDescent="0.2">
      <c r="A51" s="289">
        <v>2220</v>
      </c>
      <c r="B51" s="395" t="s">
        <v>402</v>
      </c>
      <c r="C51" s="291">
        <v>4759</v>
      </c>
      <c r="D51" s="291">
        <v>37</v>
      </c>
      <c r="E51" s="291">
        <v>4722</v>
      </c>
      <c r="F51" s="216">
        <v>4734</v>
      </c>
      <c r="G51" s="216">
        <v>36</v>
      </c>
      <c r="H51" s="216">
        <v>4698</v>
      </c>
      <c r="I51" s="216">
        <v>25</v>
      </c>
      <c r="J51" s="216">
        <v>1</v>
      </c>
      <c r="K51" s="216">
        <v>24</v>
      </c>
      <c r="L51" s="691" t="s">
        <v>447</v>
      </c>
      <c r="M51" s="692"/>
    </row>
    <row r="52" spans="1:13" s="267" customFormat="1" ht="15.75" x14ac:dyDescent="0.2">
      <c r="A52" s="251">
        <v>23</v>
      </c>
      <c r="B52" s="389" t="s">
        <v>575</v>
      </c>
      <c r="C52" s="278">
        <f t="shared" ref="C52:J52" si="7">C53+C54+C55+C56+C57</f>
        <v>20434</v>
      </c>
      <c r="D52" s="278">
        <f t="shared" si="7"/>
        <v>213</v>
      </c>
      <c r="E52" s="278">
        <f t="shared" si="7"/>
        <v>20221</v>
      </c>
      <c r="F52" s="75">
        <f t="shared" si="7"/>
        <v>20327</v>
      </c>
      <c r="G52" s="75">
        <f t="shared" si="7"/>
        <v>208</v>
      </c>
      <c r="H52" s="75">
        <f t="shared" si="7"/>
        <v>20119</v>
      </c>
      <c r="I52" s="75">
        <f t="shared" si="7"/>
        <v>107</v>
      </c>
      <c r="J52" s="75">
        <f t="shared" si="7"/>
        <v>5</v>
      </c>
      <c r="K52" s="75">
        <f>K53+K54+K55+K56+K57</f>
        <v>102</v>
      </c>
      <c r="L52" s="525" t="s">
        <v>448</v>
      </c>
      <c r="M52" s="526"/>
    </row>
    <row r="53" spans="1:13" x14ac:dyDescent="0.2">
      <c r="A53" s="279">
        <v>2310</v>
      </c>
      <c r="B53" s="390" t="s">
        <v>404</v>
      </c>
      <c r="C53" s="281">
        <v>851</v>
      </c>
      <c r="D53" s="281">
        <v>22</v>
      </c>
      <c r="E53" s="281">
        <v>829</v>
      </c>
      <c r="F53" s="173">
        <v>850</v>
      </c>
      <c r="G53" s="173">
        <v>22</v>
      </c>
      <c r="H53" s="173">
        <v>828</v>
      </c>
      <c r="I53" s="173">
        <v>1</v>
      </c>
      <c r="J53" s="173">
        <v>0</v>
      </c>
      <c r="K53" s="173">
        <v>1</v>
      </c>
      <c r="L53" s="695" t="s">
        <v>449</v>
      </c>
      <c r="M53" s="696"/>
    </row>
    <row r="54" spans="1:13" s="50" customFormat="1" x14ac:dyDescent="0.2">
      <c r="A54" s="282">
        <v>2394</v>
      </c>
      <c r="B54" s="391" t="s">
        <v>405</v>
      </c>
      <c r="C54" s="284">
        <v>1937</v>
      </c>
      <c r="D54" s="284">
        <v>40</v>
      </c>
      <c r="E54" s="284">
        <v>1897</v>
      </c>
      <c r="F54" s="76">
        <v>1889</v>
      </c>
      <c r="G54" s="76">
        <v>35</v>
      </c>
      <c r="H54" s="76">
        <v>1854</v>
      </c>
      <c r="I54" s="76">
        <v>48</v>
      </c>
      <c r="J54" s="76">
        <v>5</v>
      </c>
      <c r="K54" s="76">
        <v>43</v>
      </c>
      <c r="L54" s="529" t="s">
        <v>450</v>
      </c>
      <c r="M54" s="530"/>
    </row>
    <row r="55" spans="1:13" x14ac:dyDescent="0.2">
      <c r="A55" s="279">
        <v>2395</v>
      </c>
      <c r="B55" s="390" t="s">
        <v>565</v>
      </c>
      <c r="C55" s="281">
        <v>14610</v>
      </c>
      <c r="D55" s="281">
        <v>123</v>
      </c>
      <c r="E55" s="281">
        <v>14487</v>
      </c>
      <c r="F55" s="173">
        <v>14563</v>
      </c>
      <c r="G55" s="173">
        <v>123</v>
      </c>
      <c r="H55" s="173">
        <v>14440</v>
      </c>
      <c r="I55" s="173">
        <v>47</v>
      </c>
      <c r="J55" s="173">
        <v>0</v>
      </c>
      <c r="K55" s="173">
        <v>47</v>
      </c>
      <c r="L55" s="695" t="s">
        <v>451</v>
      </c>
      <c r="M55" s="696"/>
    </row>
    <row r="56" spans="1:13" s="50" customFormat="1" x14ac:dyDescent="0.2">
      <c r="A56" s="282">
        <v>2396</v>
      </c>
      <c r="B56" s="391" t="s">
        <v>406</v>
      </c>
      <c r="C56" s="284">
        <v>1365</v>
      </c>
      <c r="D56" s="284">
        <v>10</v>
      </c>
      <c r="E56" s="284">
        <v>1355</v>
      </c>
      <c r="F56" s="76">
        <v>1356</v>
      </c>
      <c r="G56" s="76">
        <v>10</v>
      </c>
      <c r="H56" s="76">
        <v>1346</v>
      </c>
      <c r="I56" s="76">
        <v>9</v>
      </c>
      <c r="J56" s="76">
        <v>0</v>
      </c>
      <c r="K56" s="76">
        <v>9</v>
      </c>
      <c r="L56" s="529" t="s">
        <v>452</v>
      </c>
      <c r="M56" s="530"/>
    </row>
    <row r="57" spans="1:13" s="202" customFormat="1" x14ac:dyDescent="0.2">
      <c r="A57" s="289">
        <v>2399</v>
      </c>
      <c r="B57" s="395" t="s">
        <v>564</v>
      </c>
      <c r="C57" s="291">
        <v>1671</v>
      </c>
      <c r="D57" s="291">
        <v>18</v>
      </c>
      <c r="E57" s="291">
        <v>1653</v>
      </c>
      <c r="F57" s="216">
        <v>1669</v>
      </c>
      <c r="G57" s="216">
        <v>18</v>
      </c>
      <c r="H57" s="216">
        <v>1651</v>
      </c>
      <c r="I57" s="216">
        <v>2</v>
      </c>
      <c r="J57" s="216">
        <v>0</v>
      </c>
      <c r="K57" s="216">
        <v>2</v>
      </c>
      <c r="L57" s="691" t="s">
        <v>563</v>
      </c>
      <c r="M57" s="692"/>
    </row>
    <row r="58" spans="1:13" s="267" customFormat="1" ht="15.75" x14ac:dyDescent="0.2">
      <c r="A58" s="251">
        <v>24</v>
      </c>
      <c r="B58" s="389" t="s">
        <v>407</v>
      </c>
      <c r="C58" s="278">
        <v>4823</v>
      </c>
      <c r="D58" s="278">
        <v>77</v>
      </c>
      <c r="E58" s="278">
        <v>4746</v>
      </c>
      <c r="F58" s="75">
        <v>4538</v>
      </c>
      <c r="G58" s="75">
        <v>63</v>
      </c>
      <c r="H58" s="75">
        <v>4475</v>
      </c>
      <c r="I58" s="75">
        <v>285</v>
      </c>
      <c r="J58" s="75">
        <v>14</v>
      </c>
      <c r="K58" s="75">
        <v>271</v>
      </c>
      <c r="L58" s="525" t="s">
        <v>453</v>
      </c>
      <c r="M58" s="526"/>
    </row>
    <row r="59" spans="1:13" s="267" customFormat="1" ht="22.5" x14ac:dyDescent="0.2">
      <c r="A59" s="292">
        <v>25</v>
      </c>
      <c r="B59" s="396" t="s">
        <v>566</v>
      </c>
      <c r="C59" s="294">
        <f t="shared" ref="C59:J59" si="8">C60+C61+C62+C63</f>
        <v>20983</v>
      </c>
      <c r="D59" s="294">
        <f t="shared" si="8"/>
        <v>131</v>
      </c>
      <c r="E59" s="294">
        <f t="shared" si="8"/>
        <v>20852</v>
      </c>
      <c r="F59" s="215">
        <f t="shared" si="8"/>
        <v>20915</v>
      </c>
      <c r="G59" s="215">
        <f t="shared" si="8"/>
        <v>131</v>
      </c>
      <c r="H59" s="215">
        <f t="shared" si="8"/>
        <v>20784</v>
      </c>
      <c r="I59" s="215">
        <f t="shared" si="8"/>
        <v>68</v>
      </c>
      <c r="J59" s="215">
        <f t="shared" si="8"/>
        <v>0</v>
      </c>
      <c r="K59" s="215">
        <f>K60+K61+K62+K63</f>
        <v>68</v>
      </c>
      <c r="L59" s="687" t="s">
        <v>562</v>
      </c>
      <c r="M59" s="688"/>
    </row>
    <row r="60" spans="1:13" s="50" customFormat="1" x14ac:dyDescent="0.2">
      <c r="A60" s="282">
        <v>2511</v>
      </c>
      <c r="B60" s="391" t="s">
        <v>408</v>
      </c>
      <c r="C60" s="284">
        <v>20017</v>
      </c>
      <c r="D60" s="284">
        <v>118</v>
      </c>
      <c r="E60" s="284">
        <v>19899</v>
      </c>
      <c r="F60" s="76">
        <v>19951</v>
      </c>
      <c r="G60" s="76">
        <v>118</v>
      </c>
      <c r="H60" s="76">
        <v>19833</v>
      </c>
      <c r="I60" s="76">
        <v>66</v>
      </c>
      <c r="J60" s="76">
        <v>0</v>
      </c>
      <c r="K60" s="76">
        <v>66</v>
      </c>
      <c r="L60" s="529" t="s">
        <v>454</v>
      </c>
      <c r="M60" s="530"/>
    </row>
    <row r="61" spans="1:13" s="50" customFormat="1" ht="24" customHeight="1" x14ac:dyDescent="0.2">
      <c r="A61" s="289">
        <v>2591</v>
      </c>
      <c r="B61" s="395" t="s">
        <v>560</v>
      </c>
      <c r="C61" s="291">
        <v>178</v>
      </c>
      <c r="D61" s="291">
        <v>4</v>
      </c>
      <c r="E61" s="291">
        <v>174</v>
      </c>
      <c r="F61" s="216">
        <v>177</v>
      </c>
      <c r="G61" s="216">
        <v>4</v>
      </c>
      <c r="H61" s="216">
        <v>173</v>
      </c>
      <c r="I61" s="216">
        <v>1</v>
      </c>
      <c r="J61" s="216">
        <v>0</v>
      </c>
      <c r="K61" s="216">
        <v>1</v>
      </c>
      <c r="L61" s="691" t="s">
        <v>561</v>
      </c>
      <c r="M61" s="692"/>
    </row>
    <row r="62" spans="1:13" s="50" customFormat="1" x14ac:dyDescent="0.2">
      <c r="A62" s="282">
        <v>2592</v>
      </c>
      <c r="B62" s="391" t="s">
        <v>567</v>
      </c>
      <c r="C62" s="284">
        <v>420</v>
      </c>
      <c r="D62" s="284">
        <v>0</v>
      </c>
      <c r="E62" s="284">
        <v>420</v>
      </c>
      <c r="F62" s="76">
        <v>419</v>
      </c>
      <c r="G62" s="76">
        <v>0</v>
      </c>
      <c r="H62" s="76">
        <v>419</v>
      </c>
      <c r="I62" s="76">
        <v>1</v>
      </c>
      <c r="J62" s="76">
        <v>0</v>
      </c>
      <c r="K62" s="76">
        <v>1</v>
      </c>
      <c r="L62" s="529" t="s">
        <v>455</v>
      </c>
      <c r="M62" s="530"/>
    </row>
    <row r="63" spans="1:13" s="50" customFormat="1" x14ac:dyDescent="0.2">
      <c r="A63" s="289">
        <v>2599</v>
      </c>
      <c r="B63" s="395" t="s">
        <v>558</v>
      </c>
      <c r="C63" s="291">
        <v>368</v>
      </c>
      <c r="D63" s="291">
        <v>9</v>
      </c>
      <c r="E63" s="291">
        <v>359</v>
      </c>
      <c r="F63" s="216">
        <v>368</v>
      </c>
      <c r="G63" s="216">
        <v>9</v>
      </c>
      <c r="H63" s="216">
        <v>359</v>
      </c>
      <c r="I63" s="216">
        <v>0</v>
      </c>
      <c r="J63" s="216">
        <v>0</v>
      </c>
      <c r="K63" s="216">
        <v>0</v>
      </c>
      <c r="L63" s="691" t="s">
        <v>559</v>
      </c>
      <c r="M63" s="692"/>
    </row>
    <row r="64" spans="1:13" s="267" customFormat="1" ht="15.75" x14ac:dyDescent="0.2">
      <c r="A64" s="441">
        <v>27</v>
      </c>
      <c r="B64" s="389" t="s">
        <v>409</v>
      </c>
      <c r="C64" s="278">
        <f t="shared" ref="C64:J64" si="9">C65+C66+C67+C68</f>
        <v>1152</v>
      </c>
      <c r="D64" s="278">
        <f t="shared" si="9"/>
        <v>10</v>
      </c>
      <c r="E64" s="278">
        <f t="shared" si="9"/>
        <v>1142</v>
      </c>
      <c r="F64" s="75">
        <f t="shared" si="9"/>
        <v>1150</v>
      </c>
      <c r="G64" s="75">
        <f t="shared" si="9"/>
        <v>10</v>
      </c>
      <c r="H64" s="75">
        <f t="shared" si="9"/>
        <v>1140</v>
      </c>
      <c r="I64" s="75">
        <f t="shared" si="9"/>
        <v>2</v>
      </c>
      <c r="J64" s="75">
        <f t="shared" si="9"/>
        <v>0</v>
      </c>
      <c r="K64" s="75">
        <f>K65+K66+K67+K68</f>
        <v>2</v>
      </c>
      <c r="L64" s="525" t="s">
        <v>456</v>
      </c>
      <c r="M64" s="526"/>
    </row>
    <row r="65" spans="1:13" s="50" customFormat="1" ht="24.75" customHeight="1" x14ac:dyDescent="0.2">
      <c r="A65" s="289">
        <v>2710</v>
      </c>
      <c r="B65" s="395" t="s">
        <v>555</v>
      </c>
      <c r="C65" s="291">
        <v>312</v>
      </c>
      <c r="D65" s="291">
        <v>4</v>
      </c>
      <c r="E65" s="291">
        <v>308</v>
      </c>
      <c r="F65" s="216">
        <v>311</v>
      </c>
      <c r="G65" s="216">
        <v>4</v>
      </c>
      <c r="H65" s="216">
        <v>307</v>
      </c>
      <c r="I65" s="216">
        <v>1</v>
      </c>
      <c r="J65" s="216">
        <v>0</v>
      </c>
      <c r="K65" s="216">
        <v>1</v>
      </c>
      <c r="L65" s="691" t="s">
        <v>556</v>
      </c>
      <c r="M65" s="692"/>
    </row>
    <row r="66" spans="1:13" s="50" customFormat="1" ht="27" customHeight="1" x14ac:dyDescent="0.2">
      <c r="A66" s="282">
        <v>2730</v>
      </c>
      <c r="B66" s="391" t="s">
        <v>554</v>
      </c>
      <c r="C66" s="284">
        <v>382</v>
      </c>
      <c r="D66" s="284">
        <v>0</v>
      </c>
      <c r="E66" s="284">
        <v>382</v>
      </c>
      <c r="F66" s="76">
        <v>382</v>
      </c>
      <c r="G66" s="76">
        <v>0</v>
      </c>
      <c r="H66" s="76">
        <v>382</v>
      </c>
      <c r="I66" s="76">
        <v>0</v>
      </c>
      <c r="J66" s="76">
        <v>0</v>
      </c>
      <c r="K66" s="76">
        <v>0</v>
      </c>
      <c r="L66" s="529" t="s">
        <v>557</v>
      </c>
      <c r="M66" s="530"/>
    </row>
    <row r="67" spans="1:13" s="50" customFormat="1" x14ac:dyDescent="0.2">
      <c r="A67" s="289">
        <v>2740</v>
      </c>
      <c r="B67" s="395" t="s">
        <v>553</v>
      </c>
      <c r="C67" s="291">
        <v>28</v>
      </c>
      <c r="D67" s="291">
        <v>4</v>
      </c>
      <c r="E67" s="291">
        <v>24</v>
      </c>
      <c r="F67" s="216">
        <v>28</v>
      </c>
      <c r="G67" s="216">
        <v>4</v>
      </c>
      <c r="H67" s="216">
        <v>24</v>
      </c>
      <c r="I67" s="216">
        <v>0</v>
      </c>
      <c r="J67" s="216">
        <v>0</v>
      </c>
      <c r="K67" s="216">
        <v>0</v>
      </c>
      <c r="L67" s="691" t="s">
        <v>457</v>
      </c>
      <c r="M67" s="692"/>
    </row>
    <row r="68" spans="1:13" s="50" customFormat="1" x14ac:dyDescent="0.2">
      <c r="A68" s="282">
        <v>2790</v>
      </c>
      <c r="B68" s="391" t="s">
        <v>552</v>
      </c>
      <c r="C68" s="284">
        <v>430</v>
      </c>
      <c r="D68" s="284">
        <v>2</v>
      </c>
      <c r="E68" s="284">
        <v>428</v>
      </c>
      <c r="F68" s="76">
        <v>429</v>
      </c>
      <c r="G68" s="76">
        <v>2</v>
      </c>
      <c r="H68" s="76">
        <v>427</v>
      </c>
      <c r="I68" s="76">
        <v>1</v>
      </c>
      <c r="J68" s="76">
        <v>0</v>
      </c>
      <c r="K68" s="76">
        <v>1</v>
      </c>
      <c r="L68" s="529" t="s">
        <v>458</v>
      </c>
      <c r="M68" s="530"/>
    </row>
    <row r="69" spans="1:13" s="267" customFormat="1" ht="16.5" customHeight="1" x14ac:dyDescent="0.2">
      <c r="A69" s="292">
        <v>28</v>
      </c>
      <c r="B69" s="396" t="s">
        <v>551</v>
      </c>
      <c r="C69" s="294">
        <f t="shared" ref="C69:J69" si="10">C70+C71</f>
        <v>1303</v>
      </c>
      <c r="D69" s="294">
        <f t="shared" si="10"/>
        <v>0</v>
      </c>
      <c r="E69" s="294">
        <f t="shared" si="10"/>
        <v>1303</v>
      </c>
      <c r="F69" s="215">
        <f t="shared" si="10"/>
        <v>1295</v>
      </c>
      <c r="G69" s="215">
        <f t="shared" si="10"/>
        <v>0</v>
      </c>
      <c r="H69" s="215">
        <f t="shared" si="10"/>
        <v>1295</v>
      </c>
      <c r="I69" s="215">
        <f t="shared" si="10"/>
        <v>8</v>
      </c>
      <c r="J69" s="215">
        <f t="shared" si="10"/>
        <v>0</v>
      </c>
      <c r="K69" s="215">
        <f>K70+K71</f>
        <v>8</v>
      </c>
      <c r="L69" s="687" t="s">
        <v>459</v>
      </c>
      <c r="M69" s="688"/>
    </row>
    <row r="70" spans="1:13" s="50" customFormat="1" ht="45" x14ac:dyDescent="0.2">
      <c r="A70" s="295">
        <v>2810</v>
      </c>
      <c r="B70" s="394" t="s">
        <v>549</v>
      </c>
      <c r="C70" s="297">
        <v>1208</v>
      </c>
      <c r="D70" s="297">
        <v>0</v>
      </c>
      <c r="E70" s="297">
        <v>1208</v>
      </c>
      <c r="F70" s="83">
        <v>1208</v>
      </c>
      <c r="G70" s="83">
        <v>0</v>
      </c>
      <c r="H70" s="83">
        <v>1208</v>
      </c>
      <c r="I70" s="83">
        <v>0</v>
      </c>
      <c r="J70" s="83">
        <v>0</v>
      </c>
      <c r="K70" s="83">
        <v>0</v>
      </c>
      <c r="L70" s="541" t="s">
        <v>550</v>
      </c>
      <c r="M70" s="542"/>
    </row>
    <row r="71" spans="1:13" s="50" customFormat="1" ht="33.75" x14ac:dyDescent="0.2">
      <c r="A71" s="289">
        <v>2820</v>
      </c>
      <c r="B71" s="395" t="s">
        <v>548</v>
      </c>
      <c r="C71" s="291">
        <v>95</v>
      </c>
      <c r="D71" s="291">
        <v>0</v>
      </c>
      <c r="E71" s="291">
        <v>95</v>
      </c>
      <c r="F71" s="216">
        <v>87</v>
      </c>
      <c r="G71" s="216">
        <v>0</v>
      </c>
      <c r="H71" s="216">
        <v>87</v>
      </c>
      <c r="I71" s="216">
        <v>8</v>
      </c>
      <c r="J71" s="216">
        <v>0</v>
      </c>
      <c r="K71" s="216">
        <v>8</v>
      </c>
      <c r="L71" s="691" t="s">
        <v>547</v>
      </c>
      <c r="M71" s="692"/>
    </row>
    <row r="72" spans="1:13" s="267" customFormat="1" ht="15.75" x14ac:dyDescent="0.2">
      <c r="A72" s="305">
        <v>29</v>
      </c>
      <c r="B72" s="389" t="s">
        <v>545</v>
      </c>
      <c r="C72" s="278">
        <f t="shared" ref="C72:J72" si="11">C73+C74</f>
        <v>522</v>
      </c>
      <c r="D72" s="278">
        <f t="shared" si="11"/>
        <v>0</v>
      </c>
      <c r="E72" s="278">
        <f t="shared" si="11"/>
        <v>522</v>
      </c>
      <c r="F72" s="75">
        <f t="shared" si="11"/>
        <v>520</v>
      </c>
      <c r="G72" s="75">
        <f t="shared" si="11"/>
        <v>0</v>
      </c>
      <c r="H72" s="75">
        <f t="shared" si="11"/>
        <v>520</v>
      </c>
      <c r="I72" s="75">
        <f t="shared" si="11"/>
        <v>2</v>
      </c>
      <c r="J72" s="75">
        <f t="shared" si="11"/>
        <v>0</v>
      </c>
      <c r="K72" s="75">
        <f>K73+K74</f>
        <v>2</v>
      </c>
      <c r="L72" s="525" t="s">
        <v>546</v>
      </c>
      <c r="M72" s="526"/>
    </row>
    <row r="73" spans="1:13" s="50" customFormat="1" ht="22.5" x14ac:dyDescent="0.2">
      <c r="A73" s="289">
        <v>2920</v>
      </c>
      <c r="B73" s="395" t="s">
        <v>544</v>
      </c>
      <c r="C73" s="291">
        <v>483</v>
      </c>
      <c r="D73" s="291">
        <v>0</v>
      </c>
      <c r="E73" s="291">
        <v>483</v>
      </c>
      <c r="F73" s="216">
        <v>481</v>
      </c>
      <c r="G73" s="216">
        <v>0</v>
      </c>
      <c r="H73" s="216">
        <v>481</v>
      </c>
      <c r="I73" s="216">
        <v>2</v>
      </c>
      <c r="J73" s="216">
        <v>0</v>
      </c>
      <c r="K73" s="216">
        <v>2</v>
      </c>
      <c r="L73" s="691" t="s">
        <v>543</v>
      </c>
      <c r="M73" s="692"/>
    </row>
    <row r="74" spans="1:13" s="50" customFormat="1" x14ac:dyDescent="0.2">
      <c r="A74" s="282">
        <v>2930</v>
      </c>
      <c r="B74" s="391" t="s">
        <v>541</v>
      </c>
      <c r="C74" s="284">
        <v>39</v>
      </c>
      <c r="D74" s="284">
        <v>0</v>
      </c>
      <c r="E74" s="284">
        <v>39</v>
      </c>
      <c r="F74" s="76">
        <v>39</v>
      </c>
      <c r="G74" s="76">
        <v>0</v>
      </c>
      <c r="H74" s="76">
        <v>39</v>
      </c>
      <c r="I74" s="76">
        <v>0</v>
      </c>
      <c r="J74" s="76">
        <v>0</v>
      </c>
      <c r="K74" s="76">
        <v>0</v>
      </c>
      <c r="L74" s="529" t="s">
        <v>542</v>
      </c>
      <c r="M74" s="530"/>
    </row>
    <row r="75" spans="1:13" s="267" customFormat="1" ht="15.75" x14ac:dyDescent="0.2">
      <c r="A75" s="292">
        <v>30</v>
      </c>
      <c r="B75" s="396" t="s">
        <v>411</v>
      </c>
      <c r="C75" s="294">
        <v>776</v>
      </c>
      <c r="D75" s="294">
        <v>20</v>
      </c>
      <c r="E75" s="294">
        <v>756</v>
      </c>
      <c r="F75" s="215">
        <v>772</v>
      </c>
      <c r="G75" s="215">
        <v>20</v>
      </c>
      <c r="H75" s="215">
        <v>752</v>
      </c>
      <c r="I75" s="215">
        <v>4</v>
      </c>
      <c r="J75" s="215">
        <v>0</v>
      </c>
      <c r="K75" s="215">
        <v>4</v>
      </c>
      <c r="L75" s="687" t="s">
        <v>460</v>
      </c>
      <c r="M75" s="688"/>
    </row>
    <row r="76" spans="1:13" s="50" customFormat="1" x14ac:dyDescent="0.2">
      <c r="A76" s="282">
        <v>3011</v>
      </c>
      <c r="B76" s="391" t="s">
        <v>540</v>
      </c>
      <c r="C76" s="284">
        <v>776</v>
      </c>
      <c r="D76" s="284">
        <v>20</v>
      </c>
      <c r="E76" s="284">
        <v>756</v>
      </c>
      <c r="F76" s="76">
        <v>772</v>
      </c>
      <c r="G76" s="76">
        <v>20</v>
      </c>
      <c r="H76" s="76">
        <v>752</v>
      </c>
      <c r="I76" s="76">
        <v>4</v>
      </c>
      <c r="J76" s="76">
        <v>0</v>
      </c>
      <c r="K76" s="76">
        <v>4</v>
      </c>
      <c r="L76" s="529" t="s">
        <v>461</v>
      </c>
      <c r="M76" s="530"/>
    </row>
    <row r="77" spans="1:13" s="267" customFormat="1" ht="15.75" x14ac:dyDescent="0.2">
      <c r="A77" s="292">
        <v>31</v>
      </c>
      <c r="B77" s="396" t="s">
        <v>412</v>
      </c>
      <c r="C77" s="294">
        <v>2840</v>
      </c>
      <c r="D77" s="294">
        <v>19</v>
      </c>
      <c r="E77" s="294">
        <v>2821</v>
      </c>
      <c r="F77" s="215">
        <v>2831</v>
      </c>
      <c r="G77" s="215">
        <v>19</v>
      </c>
      <c r="H77" s="215">
        <v>2812</v>
      </c>
      <c r="I77" s="215">
        <v>9</v>
      </c>
      <c r="J77" s="215">
        <v>0</v>
      </c>
      <c r="K77" s="215">
        <v>9</v>
      </c>
      <c r="L77" s="687" t="s">
        <v>462</v>
      </c>
      <c r="M77" s="688"/>
    </row>
    <row r="78" spans="1:13" s="50" customFormat="1" x14ac:dyDescent="0.2">
      <c r="A78" s="282">
        <v>3100</v>
      </c>
      <c r="B78" s="391" t="s">
        <v>412</v>
      </c>
      <c r="C78" s="284">
        <v>2840</v>
      </c>
      <c r="D78" s="284">
        <v>19</v>
      </c>
      <c r="E78" s="284">
        <v>2821</v>
      </c>
      <c r="F78" s="76">
        <v>2831</v>
      </c>
      <c r="G78" s="76">
        <v>19</v>
      </c>
      <c r="H78" s="76">
        <v>2812</v>
      </c>
      <c r="I78" s="76">
        <v>9</v>
      </c>
      <c r="J78" s="76">
        <v>0</v>
      </c>
      <c r="K78" s="76">
        <v>9</v>
      </c>
      <c r="L78" s="529" t="s">
        <v>463</v>
      </c>
      <c r="M78" s="530"/>
    </row>
    <row r="79" spans="1:13" s="267" customFormat="1" ht="15.75" x14ac:dyDescent="0.2">
      <c r="A79" s="292">
        <v>32</v>
      </c>
      <c r="B79" s="396" t="s">
        <v>413</v>
      </c>
      <c r="C79" s="294">
        <v>68</v>
      </c>
      <c r="D79" s="294">
        <v>7</v>
      </c>
      <c r="E79" s="294">
        <v>61</v>
      </c>
      <c r="F79" s="215">
        <v>68</v>
      </c>
      <c r="G79" s="215">
        <v>7</v>
      </c>
      <c r="H79" s="215">
        <v>61</v>
      </c>
      <c r="I79" s="215">
        <v>0</v>
      </c>
      <c r="J79" s="215">
        <v>0</v>
      </c>
      <c r="K79" s="215">
        <v>0</v>
      </c>
      <c r="L79" s="687" t="s">
        <v>464</v>
      </c>
      <c r="M79" s="688"/>
    </row>
    <row r="80" spans="1:13" s="50" customFormat="1" x14ac:dyDescent="0.2">
      <c r="A80" s="282">
        <v>3250</v>
      </c>
      <c r="B80" s="391" t="s">
        <v>538</v>
      </c>
      <c r="C80" s="284">
        <v>68</v>
      </c>
      <c r="D80" s="284">
        <v>7</v>
      </c>
      <c r="E80" s="284">
        <v>61</v>
      </c>
      <c r="F80" s="76">
        <v>68</v>
      </c>
      <c r="G80" s="76">
        <v>7</v>
      </c>
      <c r="H80" s="76">
        <v>61</v>
      </c>
      <c r="I80" s="76">
        <v>0</v>
      </c>
      <c r="J80" s="76">
        <v>0</v>
      </c>
      <c r="K80" s="76">
        <v>0</v>
      </c>
      <c r="L80" s="529" t="s">
        <v>539</v>
      </c>
      <c r="M80" s="530"/>
    </row>
    <row r="81" spans="1:13" s="273" customFormat="1" x14ac:dyDescent="0.2">
      <c r="A81" s="311" t="s">
        <v>87</v>
      </c>
      <c r="B81" s="398" t="s">
        <v>532</v>
      </c>
      <c r="C81" s="294">
        <f t="shared" ref="C81:J81" si="12">C82</f>
        <v>4826</v>
      </c>
      <c r="D81" s="294">
        <f t="shared" si="12"/>
        <v>411</v>
      </c>
      <c r="E81" s="294">
        <f t="shared" si="12"/>
        <v>4415</v>
      </c>
      <c r="F81" s="215">
        <f t="shared" si="12"/>
        <v>3462</v>
      </c>
      <c r="G81" s="215">
        <f t="shared" si="12"/>
        <v>92</v>
      </c>
      <c r="H81" s="215">
        <f t="shared" si="12"/>
        <v>3370</v>
      </c>
      <c r="I81" s="215">
        <f t="shared" si="12"/>
        <v>1364</v>
      </c>
      <c r="J81" s="215">
        <f t="shared" si="12"/>
        <v>319</v>
      </c>
      <c r="K81" s="215">
        <f>K82</f>
        <v>1045</v>
      </c>
      <c r="L81" s="693" t="s">
        <v>534</v>
      </c>
      <c r="M81" s="694"/>
    </row>
    <row r="82" spans="1:13" s="267" customFormat="1" ht="15.75" x14ac:dyDescent="0.2">
      <c r="A82" s="305">
        <v>35</v>
      </c>
      <c r="B82" s="389" t="s">
        <v>532</v>
      </c>
      <c r="C82" s="278">
        <v>4826</v>
      </c>
      <c r="D82" s="278">
        <v>411</v>
      </c>
      <c r="E82" s="278">
        <v>4415</v>
      </c>
      <c r="F82" s="75">
        <v>3462</v>
      </c>
      <c r="G82" s="75">
        <v>92</v>
      </c>
      <c r="H82" s="75">
        <v>3370</v>
      </c>
      <c r="I82" s="75">
        <v>1364</v>
      </c>
      <c r="J82" s="75">
        <v>319</v>
      </c>
      <c r="K82" s="75">
        <v>1045</v>
      </c>
      <c r="L82" s="525" t="s">
        <v>533</v>
      </c>
      <c r="M82" s="526"/>
    </row>
    <row r="83" spans="1:13" s="273" customFormat="1" ht="25.5" x14ac:dyDescent="0.2">
      <c r="A83" s="311" t="s">
        <v>88</v>
      </c>
      <c r="B83" s="398" t="s">
        <v>530</v>
      </c>
      <c r="C83" s="294">
        <f t="shared" ref="C83:J83" si="13">C84+C86+C88</f>
        <v>231</v>
      </c>
      <c r="D83" s="294">
        <f t="shared" si="13"/>
        <v>0</v>
      </c>
      <c r="E83" s="294">
        <f t="shared" si="13"/>
        <v>231</v>
      </c>
      <c r="F83" s="215">
        <f t="shared" si="13"/>
        <v>229</v>
      </c>
      <c r="G83" s="215">
        <f t="shared" si="13"/>
        <v>0</v>
      </c>
      <c r="H83" s="215">
        <f t="shared" si="13"/>
        <v>229</v>
      </c>
      <c r="I83" s="215">
        <f t="shared" si="13"/>
        <v>2</v>
      </c>
      <c r="J83" s="215">
        <f t="shared" si="13"/>
        <v>0</v>
      </c>
      <c r="K83" s="215">
        <f>K84+K86+K88</f>
        <v>2</v>
      </c>
      <c r="L83" s="693" t="s">
        <v>531</v>
      </c>
      <c r="M83" s="694"/>
    </row>
    <row r="84" spans="1:13" s="267" customFormat="1" ht="15.75" x14ac:dyDescent="0.2">
      <c r="A84" s="305">
        <v>37</v>
      </c>
      <c r="B84" s="389" t="s">
        <v>415</v>
      </c>
      <c r="C84" s="278">
        <v>43</v>
      </c>
      <c r="D84" s="278">
        <v>0</v>
      </c>
      <c r="E84" s="278">
        <v>43</v>
      </c>
      <c r="F84" s="75">
        <v>43</v>
      </c>
      <c r="G84" s="75">
        <v>0</v>
      </c>
      <c r="H84" s="75">
        <v>43</v>
      </c>
      <c r="I84" s="75">
        <v>0</v>
      </c>
      <c r="J84" s="75">
        <v>0</v>
      </c>
      <c r="K84" s="75">
        <v>0</v>
      </c>
      <c r="L84" s="525" t="s">
        <v>467</v>
      </c>
      <c r="M84" s="526"/>
    </row>
    <row r="85" spans="1:13" s="50" customFormat="1" x14ac:dyDescent="0.2">
      <c r="A85" s="289">
        <v>3700</v>
      </c>
      <c r="B85" s="395" t="s">
        <v>415</v>
      </c>
      <c r="C85" s="291">
        <v>43</v>
      </c>
      <c r="D85" s="291">
        <v>0</v>
      </c>
      <c r="E85" s="291">
        <v>43</v>
      </c>
      <c r="F85" s="216">
        <v>43</v>
      </c>
      <c r="G85" s="216">
        <v>0</v>
      </c>
      <c r="H85" s="216">
        <v>43</v>
      </c>
      <c r="I85" s="216">
        <v>0</v>
      </c>
      <c r="J85" s="216">
        <v>0</v>
      </c>
      <c r="K85" s="216">
        <v>0</v>
      </c>
      <c r="L85" s="691" t="s">
        <v>467</v>
      </c>
      <c r="M85" s="692"/>
    </row>
    <row r="86" spans="1:13" s="267" customFormat="1" ht="22.5" x14ac:dyDescent="0.2">
      <c r="A86" s="305">
        <v>38</v>
      </c>
      <c r="B86" s="389" t="s">
        <v>528</v>
      </c>
      <c r="C86" s="278">
        <v>60</v>
      </c>
      <c r="D86" s="278">
        <v>0</v>
      </c>
      <c r="E86" s="278">
        <v>60</v>
      </c>
      <c r="F86" s="75">
        <v>59</v>
      </c>
      <c r="G86" s="75">
        <v>0</v>
      </c>
      <c r="H86" s="75">
        <v>59</v>
      </c>
      <c r="I86" s="75">
        <v>1</v>
      </c>
      <c r="J86" s="75">
        <v>0</v>
      </c>
      <c r="K86" s="75">
        <v>1</v>
      </c>
      <c r="L86" s="525" t="s">
        <v>529</v>
      </c>
      <c r="M86" s="526"/>
    </row>
    <row r="87" spans="1:13" s="50" customFormat="1" x14ac:dyDescent="0.2">
      <c r="A87" s="289">
        <v>3830</v>
      </c>
      <c r="B87" s="395" t="s">
        <v>416</v>
      </c>
      <c r="C87" s="291">
        <v>60</v>
      </c>
      <c r="D87" s="291">
        <v>0</v>
      </c>
      <c r="E87" s="291">
        <v>60</v>
      </c>
      <c r="F87" s="216">
        <v>59</v>
      </c>
      <c r="G87" s="216">
        <v>0</v>
      </c>
      <c r="H87" s="216">
        <v>59</v>
      </c>
      <c r="I87" s="216">
        <v>1</v>
      </c>
      <c r="J87" s="216">
        <v>0</v>
      </c>
      <c r="K87" s="216">
        <v>1</v>
      </c>
      <c r="L87" s="691" t="s">
        <v>468</v>
      </c>
      <c r="M87" s="692"/>
    </row>
    <row r="88" spans="1:13" s="267" customFormat="1" ht="15.75" x14ac:dyDescent="0.2">
      <c r="A88" s="305">
        <v>39</v>
      </c>
      <c r="B88" s="389" t="s">
        <v>527</v>
      </c>
      <c r="C88" s="278">
        <v>128</v>
      </c>
      <c r="D88" s="278">
        <v>0</v>
      </c>
      <c r="E88" s="278">
        <v>128</v>
      </c>
      <c r="F88" s="75">
        <v>127</v>
      </c>
      <c r="G88" s="75">
        <v>0</v>
      </c>
      <c r="H88" s="75">
        <v>127</v>
      </c>
      <c r="I88" s="75">
        <v>1</v>
      </c>
      <c r="J88" s="75">
        <v>0</v>
      </c>
      <c r="K88" s="75">
        <v>1</v>
      </c>
      <c r="L88" s="525" t="s">
        <v>469</v>
      </c>
      <c r="M88" s="526"/>
    </row>
    <row r="89" spans="1:13" s="50" customFormat="1" x14ac:dyDescent="0.2">
      <c r="A89" s="320">
        <v>3900</v>
      </c>
      <c r="B89" s="397" t="s">
        <v>527</v>
      </c>
      <c r="C89" s="322">
        <v>128</v>
      </c>
      <c r="D89" s="322">
        <v>0</v>
      </c>
      <c r="E89" s="322">
        <v>128</v>
      </c>
      <c r="F89" s="323">
        <v>127</v>
      </c>
      <c r="G89" s="323">
        <v>0</v>
      </c>
      <c r="H89" s="323">
        <v>127</v>
      </c>
      <c r="I89" s="323">
        <v>1</v>
      </c>
      <c r="J89" s="323">
        <v>0</v>
      </c>
      <c r="K89" s="323">
        <v>1</v>
      </c>
      <c r="L89" s="689" t="s">
        <v>469</v>
      </c>
      <c r="M89" s="690"/>
    </row>
    <row r="90" spans="1:13" s="267" customFormat="1" ht="30" customHeight="1" x14ac:dyDescent="0.2">
      <c r="A90" s="636" t="s">
        <v>4</v>
      </c>
      <c r="B90" s="637"/>
      <c r="C90" s="403">
        <f t="shared" ref="C90:K90" si="14">C11+C17+C81+C83</f>
        <v>139935</v>
      </c>
      <c r="D90" s="403">
        <f t="shared" si="14"/>
        <v>5532</v>
      </c>
      <c r="E90" s="403">
        <f t="shared" si="14"/>
        <v>134403</v>
      </c>
      <c r="F90" s="386">
        <f t="shared" si="14"/>
        <v>129776</v>
      </c>
      <c r="G90" s="386">
        <f t="shared" si="14"/>
        <v>3695</v>
      </c>
      <c r="H90" s="386">
        <f t="shared" si="14"/>
        <v>126081</v>
      </c>
      <c r="I90" s="386">
        <f t="shared" si="14"/>
        <v>10159</v>
      </c>
      <c r="J90" s="386">
        <f t="shared" si="14"/>
        <v>1837</v>
      </c>
      <c r="K90" s="386">
        <f t="shared" si="14"/>
        <v>8322</v>
      </c>
      <c r="L90" s="597" t="s">
        <v>0</v>
      </c>
      <c r="M90" s="598"/>
    </row>
    <row r="92" spans="1:13" x14ac:dyDescent="0.2">
      <c r="C92" s="218"/>
      <c r="D92" s="218"/>
      <c r="E92" s="218"/>
      <c r="F92" s="218"/>
      <c r="G92" s="218"/>
      <c r="H92" s="218"/>
      <c r="I92" s="218"/>
      <c r="J92" s="218"/>
      <c r="K92" s="218"/>
    </row>
  </sheetData>
  <mergeCells count="97">
    <mergeCell ref="A1:M1"/>
    <mergeCell ref="A2:M2"/>
    <mergeCell ref="A3:M3"/>
    <mergeCell ref="A4:M4"/>
    <mergeCell ref="A5:M5"/>
    <mergeCell ref="A6:B6"/>
    <mergeCell ref="C6:K6"/>
    <mergeCell ref="L36:M36"/>
    <mergeCell ref="L33:M33"/>
    <mergeCell ref="L31:M31"/>
    <mergeCell ref="L30:M30"/>
    <mergeCell ref="L26:M26"/>
    <mergeCell ref="L34:M34"/>
    <mergeCell ref="L29:M29"/>
    <mergeCell ref="L35:M35"/>
    <mergeCell ref="L28:M28"/>
    <mergeCell ref="L27:M27"/>
    <mergeCell ref="L32:M32"/>
    <mergeCell ref="L18:M18"/>
    <mergeCell ref="L17:M17"/>
    <mergeCell ref="L16:M16"/>
    <mergeCell ref="L25:M25"/>
    <mergeCell ref="L24:M24"/>
    <mergeCell ref="L37:M37"/>
    <mergeCell ref="A7:A10"/>
    <mergeCell ref="L14:M14"/>
    <mergeCell ref="L11:M11"/>
    <mergeCell ref="L12:M12"/>
    <mergeCell ref="L13:M13"/>
    <mergeCell ref="B7:B10"/>
    <mergeCell ref="C7:E7"/>
    <mergeCell ref="F7:H7"/>
    <mergeCell ref="I7:K7"/>
    <mergeCell ref="L7:M10"/>
    <mergeCell ref="C8:E8"/>
    <mergeCell ref="L15:M15"/>
    <mergeCell ref="F8:H8"/>
    <mergeCell ref="I8:K8"/>
    <mergeCell ref="L22:M22"/>
    <mergeCell ref="L19:M19"/>
    <mergeCell ref="L23:M23"/>
    <mergeCell ref="L20:M20"/>
    <mergeCell ref="L21:M21"/>
    <mergeCell ref="L48:M48"/>
    <mergeCell ref="A90:B90"/>
    <mergeCell ref="L90:M90"/>
    <mergeCell ref="L38:M38"/>
    <mergeCell ref="L40:M40"/>
    <mergeCell ref="L39:M39"/>
    <mergeCell ref="L41:M41"/>
    <mergeCell ref="L42:M42"/>
    <mergeCell ref="L43:M43"/>
    <mergeCell ref="L44:M44"/>
    <mergeCell ref="L45:M45"/>
    <mergeCell ref="L46:M46"/>
    <mergeCell ref="L47:M47"/>
    <mergeCell ref="L49:M49"/>
    <mergeCell ref="L50:M50"/>
    <mergeCell ref="L51:M51"/>
    <mergeCell ref="L52:M52"/>
    <mergeCell ref="L65:M65"/>
    <mergeCell ref="L58:M58"/>
    <mergeCell ref="L59:M59"/>
    <mergeCell ref="L53:M53"/>
    <mergeCell ref="L54:M54"/>
    <mergeCell ref="L55:M55"/>
    <mergeCell ref="L56:M56"/>
    <mergeCell ref="L57:M57"/>
    <mergeCell ref="L68:M68"/>
    <mergeCell ref="L69:M69"/>
    <mergeCell ref="L60:M60"/>
    <mergeCell ref="L61:M61"/>
    <mergeCell ref="L62:M62"/>
    <mergeCell ref="L63:M63"/>
    <mergeCell ref="L64:M64"/>
    <mergeCell ref="L66:M66"/>
    <mergeCell ref="L89:M89"/>
    <mergeCell ref="L67:M67"/>
    <mergeCell ref="L71:M71"/>
    <mergeCell ref="L73:M73"/>
    <mergeCell ref="L84:M84"/>
    <mergeCell ref="L85:M85"/>
    <mergeCell ref="L86:M86"/>
    <mergeCell ref="L87:M87"/>
    <mergeCell ref="L88:M88"/>
    <mergeCell ref="L82:M82"/>
    <mergeCell ref="L81:M81"/>
    <mergeCell ref="L83:M83"/>
    <mergeCell ref="L77:M77"/>
    <mergeCell ref="L78:M78"/>
    <mergeCell ref="L80:M80"/>
    <mergeCell ref="L79:M79"/>
    <mergeCell ref="L70:M70"/>
    <mergeCell ref="L72:M72"/>
    <mergeCell ref="L74:M74"/>
    <mergeCell ref="L75:M75"/>
    <mergeCell ref="L76:M76"/>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42" max="12" man="1"/>
    <brk id="70"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0"/>
  <sheetViews>
    <sheetView view="pageBreakPreview" zoomScale="90" zoomScaleNormal="100" zoomScaleSheetLayoutView="90" workbookViewId="0">
      <selection activeCell="B28" sqref="B28"/>
    </sheetView>
  </sheetViews>
  <sheetFormatPr defaultRowHeight="15" x14ac:dyDescent="0.2"/>
  <cols>
    <col min="1" max="1" width="5.77734375" style="59" customWidth="1"/>
    <col min="2" max="2" width="40.77734375" style="3" customWidth="1"/>
    <col min="3" max="4" width="8.109375" style="1" bestFit="1" customWidth="1"/>
    <col min="5" max="5" width="7.21875" style="1" bestFit="1" customWidth="1"/>
    <col min="6" max="6" width="7.77734375" style="1" customWidth="1"/>
    <col min="7" max="8" width="6.77734375" style="1" customWidth="1"/>
    <col min="9" max="9" width="40.77734375" style="1" customWidth="1"/>
    <col min="10" max="10" width="5.77734375" style="1" customWidth="1"/>
    <col min="11" max="16384" width="8.88671875" style="1"/>
  </cols>
  <sheetData>
    <row r="1" spans="1:13" s="11" customFormat="1" x14ac:dyDescent="0.2">
      <c r="A1" s="573"/>
      <c r="B1" s="573"/>
      <c r="C1" s="573"/>
      <c r="D1" s="573"/>
      <c r="E1" s="573"/>
      <c r="F1" s="573"/>
      <c r="G1" s="573"/>
      <c r="H1" s="573"/>
      <c r="I1" s="573"/>
      <c r="J1" s="573"/>
      <c r="K1" s="12"/>
      <c r="L1" s="12"/>
      <c r="M1" s="12"/>
    </row>
    <row r="2" spans="1:13" ht="20.25" x14ac:dyDescent="0.2">
      <c r="A2" s="577" t="s">
        <v>16</v>
      </c>
      <c r="B2" s="577"/>
      <c r="C2" s="577"/>
      <c r="D2" s="577"/>
      <c r="E2" s="577"/>
      <c r="F2" s="577"/>
      <c r="G2" s="577"/>
      <c r="H2" s="577"/>
      <c r="I2" s="577"/>
      <c r="J2" s="577"/>
    </row>
    <row r="3" spans="1:13" ht="20.25" x14ac:dyDescent="0.2">
      <c r="A3" s="577" t="s">
        <v>276</v>
      </c>
      <c r="B3" s="577"/>
      <c r="C3" s="577"/>
      <c r="D3" s="577"/>
      <c r="E3" s="577"/>
      <c r="F3" s="577"/>
      <c r="G3" s="577"/>
      <c r="H3" s="577"/>
      <c r="I3" s="577"/>
      <c r="J3" s="577"/>
    </row>
    <row r="4" spans="1:13" ht="15.75" customHeight="1" x14ac:dyDescent="0.2">
      <c r="A4" s="581" t="s">
        <v>92</v>
      </c>
      <c r="B4" s="581"/>
      <c r="C4" s="581"/>
      <c r="D4" s="581"/>
      <c r="E4" s="581"/>
      <c r="F4" s="581"/>
      <c r="G4" s="581"/>
      <c r="H4" s="581"/>
      <c r="I4" s="581"/>
      <c r="J4" s="581"/>
    </row>
    <row r="5" spans="1:13" ht="15.75" customHeight="1" x14ac:dyDescent="0.2">
      <c r="A5" s="581" t="s">
        <v>275</v>
      </c>
      <c r="B5" s="581"/>
      <c r="C5" s="581"/>
      <c r="D5" s="581"/>
      <c r="E5" s="581"/>
      <c r="F5" s="581"/>
      <c r="G5" s="581"/>
      <c r="H5" s="581"/>
      <c r="I5" s="581"/>
      <c r="J5" s="581"/>
    </row>
    <row r="6" spans="1:13" ht="15.75" x14ac:dyDescent="0.2">
      <c r="A6" s="724" t="s">
        <v>623</v>
      </c>
      <c r="B6" s="724"/>
      <c r="C6" s="725">
        <v>2014</v>
      </c>
      <c r="D6" s="725"/>
      <c r="E6" s="725"/>
      <c r="F6" s="725"/>
      <c r="G6" s="725"/>
      <c r="H6" s="725"/>
      <c r="I6" s="726" t="s">
        <v>265</v>
      </c>
      <c r="J6" s="726"/>
    </row>
    <row r="7" spans="1:13" ht="15" customHeight="1" x14ac:dyDescent="0.2">
      <c r="A7" s="557" t="s">
        <v>285</v>
      </c>
      <c r="B7" s="557" t="s">
        <v>3</v>
      </c>
      <c r="C7" s="727" t="s">
        <v>13</v>
      </c>
      <c r="D7" s="728"/>
      <c r="E7" s="729"/>
      <c r="F7" s="727" t="s">
        <v>12</v>
      </c>
      <c r="G7" s="728"/>
      <c r="H7" s="729"/>
      <c r="I7" s="611" t="s">
        <v>7</v>
      </c>
      <c r="J7" s="613"/>
    </row>
    <row r="8" spans="1:13" x14ac:dyDescent="0.2">
      <c r="A8" s="558"/>
      <c r="B8" s="558"/>
      <c r="C8" s="732" t="s">
        <v>15</v>
      </c>
      <c r="D8" s="733"/>
      <c r="E8" s="734"/>
      <c r="F8" s="732" t="s">
        <v>14</v>
      </c>
      <c r="G8" s="733"/>
      <c r="H8" s="734"/>
      <c r="I8" s="612"/>
      <c r="J8" s="614"/>
    </row>
    <row r="9" spans="1:13" x14ac:dyDescent="0.2">
      <c r="A9" s="558"/>
      <c r="B9" s="558"/>
      <c r="C9" s="102" t="s">
        <v>0</v>
      </c>
      <c r="D9" s="102" t="s">
        <v>1</v>
      </c>
      <c r="E9" s="102" t="s">
        <v>2</v>
      </c>
      <c r="F9" s="102" t="s">
        <v>0</v>
      </c>
      <c r="G9" s="102" t="s">
        <v>1</v>
      </c>
      <c r="H9" s="102" t="s">
        <v>2</v>
      </c>
      <c r="I9" s="612"/>
      <c r="J9" s="614"/>
    </row>
    <row r="10" spans="1:13" x14ac:dyDescent="0.2">
      <c r="A10" s="559"/>
      <c r="B10" s="559"/>
      <c r="C10" s="184" t="s">
        <v>4</v>
      </c>
      <c r="D10" s="184" t="s">
        <v>5</v>
      </c>
      <c r="E10" s="184" t="s">
        <v>6</v>
      </c>
      <c r="F10" s="184" t="s">
        <v>4</v>
      </c>
      <c r="G10" s="184" t="s">
        <v>5</v>
      </c>
      <c r="H10" s="184" t="s">
        <v>6</v>
      </c>
      <c r="I10" s="730"/>
      <c r="J10" s="731"/>
    </row>
    <row r="11" spans="1:13" ht="15.75" x14ac:dyDescent="0.2">
      <c r="A11" s="257" t="s">
        <v>377</v>
      </c>
      <c r="B11" s="275" t="s">
        <v>383</v>
      </c>
      <c r="C11" s="276">
        <v>13073940</v>
      </c>
      <c r="D11" s="276">
        <v>8916867</v>
      </c>
      <c r="E11" s="276">
        <v>4157073</v>
      </c>
      <c r="F11" s="276">
        <v>46672</v>
      </c>
      <c r="G11" s="276">
        <v>40208</v>
      </c>
      <c r="H11" s="276">
        <f>H12+H13+H15</f>
        <v>6464</v>
      </c>
      <c r="I11" s="700" t="s">
        <v>417</v>
      </c>
      <c r="J11" s="701"/>
    </row>
    <row r="12" spans="1:13" ht="17.25" customHeight="1" x14ac:dyDescent="0.2">
      <c r="A12" s="305" t="s">
        <v>378</v>
      </c>
      <c r="B12" s="277" t="s">
        <v>519</v>
      </c>
      <c r="C12" s="278">
        <v>10319442</v>
      </c>
      <c r="D12" s="278">
        <v>6286931</v>
      </c>
      <c r="E12" s="278">
        <v>4032511</v>
      </c>
      <c r="F12" s="278">
        <v>20212</v>
      </c>
      <c r="G12" s="278">
        <v>14030</v>
      </c>
      <c r="H12" s="278">
        <v>6182</v>
      </c>
      <c r="I12" s="704" t="s">
        <v>314</v>
      </c>
      <c r="J12" s="705"/>
    </row>
    <row r="13" spans="1:13" x14ac:dyDescent="0.2">
      <c r="A13" s="285" t="s">
        <v>380</v>
      </c>
      <c r="B13" s="286" t="s">
        <v>384</v>
      </c>
      <c r="C13" s="174">
        <v>286413</v>
      </c>
      <c r="D13" s="174">
        <v>273899</v>
      </c>
      <c r="E13" s="174">
        <v>12514</v>
      </c>
      <c r="F13" s="174">
        <v>2253</v>
      </c>
      <c r="G13" s="174">
        <v>2233</v>
      </c>
      <c r="H13" s="174">
        <v>20</v>
      </c>
      <c r="I13" s="721" t="s">
        <v>418</v>
      </c>
      <c r="J13" s="722"/>
    </row>
    <row r="14" spans="1:13" x14ac:dyDescent="0.2">
      <c r="A14" s="282" t="s">
        <v>379</v>
      </c>
      <c r="B14" s="283" t="s">
        <v>385</v>
      </c>
      <c r="C14" s="76">
        <v>286413</v>
      </c>
      <c r="D14" s="76">
        <v>273899</v>
      </c>
      <c r="E14" s="76">
        <v>12514</v>
      </c>
      <c r="F14" s="76">
        <v>2253</v>
      </c>
      <c r="G14" s="76">
        <v>2233</v>
      </c>
      <c r="H14" s="76">
        <v>20</v>
      </c>
      <c r="I14" s="712" t="s">
        <v>520</v>
      </c>
      <c r="J14" s="713"/>
    </row>
    <row r="15" spans="1:13" x14ac:dyDescent="0.2">
      <c r="A15" s="285" t="s">
        <v>381</v>
      </c>
      <c r="B15" s="286" t="s">
        <v>386</v>
      </c>
      <c r="C15" s="174">
        <v>2468085</v>
      </c>
      <c r="D15" s="174">
        <v>2356037</v>
      </c>
      <c r="E15" s="174">
        <v>112048</v>
      </c>
      <c r="F15" s="174">
        <v>24207</v>
      </c>
      <c r="G15" s="174">
        <v>23945</v>
      </c>
      <c r="H15" s="174">
        <v>262</v>
      </c>
      <c r="I15" s="721" t="s">
        <v>419</v>
      </c>
      <c r="J15" s="722"/>
    </row>
    <row r="16" spans="1:13" x14ac:dyDescent="0.2">
      <c r="A16" s="271" t="s">
        <v>382</v>
      </c>
      <c r="B16" s="272" t="s">
        <v>518</v>
      </c>
      <c r="C16" s="217">
        <v>2468085</v>
      </c>
      <c r="D16" s="217">
        <v>2356037</v>
      </c>
      <c r="E16" s="217">
        <v>112048</v>
      </c>
      <c r="F16" s="217">
        <v>24207</v>
      </c>
      <c r="G16" s="217">
        <v>23945</v>
      </c>
      <c r="H16" s="217">
        <v>262</v>
      </c>
      <c r="I16" s="723" t="s">
        <v>420</v>
      </c>
      <c r="J16" s="723"/>
    </row>
    <row r="17" spans="1:10" x14ac:dyDescent="0.2">
      <c r="A17" s="262" t="s">
        <v>86</v>
      </c>
      <c r="B17" s="288" t="s">
        <v>387</v>
      </c>
      <c r="C17" s="174">
        <v>7012833</v>
      </c>
      <c r="D17" s="174">
        <v>5743019</v>
      </c>
      <c r="E17" s="174">
        <v>1269814</v>
      </c>
      <c r="F17" s="174">
        <v>88206</v>
      </c>
      <c r="G17" s="174">
        <v>85877</v>
      </c>
      <c r="H17" s="174">
        <v>2329</v>
      </c>
      <c r="I17" s="721" t="s">
        <v>421</v>
      </c>
      <c r="J17" s="722"/>
    </row>
    <row r="18" spans="1:10" x14ac:dyDescent="0.2">
      <c r="A18" s="305">
        <v>10</v>
      </c>
      <c r="B18" s="277" t="s">
        <v>388</v>
      </c>
      <c r="C18" s="75">
        <f t="shared" ref="C18:G18" si="0">C19+C20+C21+C22+C23+C24+C25+C26</f>
        <v>169833</v>
      </c>
      <c r="D18" s="75">
        <f t="shared" si="0"/>
        <v>165204</v>
      </c>
      <c r="E18" s="75">
        <f t="shared" si="0"/>
        <v>4629</v>
      </c>
      <c r="F18" s="75">
        <f t="shared" si="0"/>
        <v>5457</v>
      </c>
      <c r="G18" s="75">
        <f t="shared" si="0"/>
        <v>5431</v>
      </c>
      <c r="H18" s="75">
        <f>H19+H20+H21+H22+H23+H24+H25+H26</f>
        <v>26</v>
      </c>
      <c r="I18" s="704" t="s">
        <v>422</v>
      </c>
      <c r="J18" s="705"/>
    </row>
    <row r="19" spans="1:10" x14ac:dyDescent="0.2">
      <c r="A19" s="279">
        <v>1010</v>
      </c>
      <c r="B19" s="280" t="s">
        <v>389</v>
      </c>
      <c r="C19" s="173">
        <v>8684</v>
      </c>
      <c r="D19" s="173">
        <v>6023</v>
      </c>
      <c r="E19" s="173">
        <v>2661</v>
      </c>
      <c r="F19" s="173">
        <v>194</v>
      </c>
      <c r="G19" s="173">
        <v>190</v>
      </c>
      <c r="H19" s="173">
        <v>4</v>
      </c>
      <c r="I19" s="719" t="s">
        <v>423</v>
      </c>
      <c r="J19" s="720"/>
    </row>
    <row r="20" spans="1:10" x14ac:dyDescent="0.2">
      <c r="A20" s="282">
        <v>1030</v>
      </c>
      <c r="B20" s="283" t="s">
        <v>594</v>
      </c>
      <c r="C20" s="76">
        <v>4002</v>
      </c>
      <c r="D20" s="76">
        <v>3894</v>
      </c>
      <c r="E20" s="76">
        <v>108</v>
      </c>
      <c r="F20" s="76">
        <v>110</v>
      </c>
      <c r="G20" s="76">
        <v>107</v>
      </c>
      <c r="H20" s="76">
        <v>3</v>
      </c>
      <c r="I20" s="712" t="s">
        <v>424</v>
      </c>
      <c r="J20" s="713"/>
    </row>
    <row r="21" spans="1:10" x14ac:dyDescent="0.2">
      <c r="A21" s="279">
        <v>1050</v>
      </c>
      <c r="B21" s="280" t="s">
        <v>390</v>
      </c>
      <c r="C21" s="173">
        <v>13146</v>
      </c>
      <c r="D21" s="173">
        <v>13026</v>
      </c>
      <c r="E21" s="173">
        <v>120</v>
      </c>
      <c r="F21" s="173">
        <v>508</v>
      </c>
      <c r="G21" s="173">
        <v>507</v>
      </c>
      <c r="H21" s="173">
        <v>1</v>
      </c>
      <c r="I21" s="719" t="s">
        <v>425</v>
      </c>
      <c r="J21" s="720"/>
    </row>
    <row r="22" spans="1:10" x14ac:dyDescent="0.2">
      <c r="A22" s="282">
        <v>1061</v>
      </c>
      <c r="B22" s="283" t="s">
        <v>391</v>
      </c>
      <c r="C22" s="76">
        <v>46848</v>
      </c>
      <c r="D22" s="76">
        <v>46475</v>
      </c>
      <c r="E22" s="76">
        <v>373</v>
      </c>
      <c r="F22" s="76">
        <v>952</v>
      </c>
      <c r="G22" s="76">
        <v>948</v>
      </c>
      <c r="H22" s="76">
        <v>4</v>
      </c>
      <c r="I22" s="712" t="s">
        <v>426</v>
      </c>
      <c r="J22" s="713"/>
    </row>
    <row r="23" spans="1:10" x14ac:dyDescent="0.2">
      <c r="A23" s="279">
        <v>1071</v>
      </c>
      <c r="B23" s="280" t="s">
        <v>392</v>
      </c>
      <c r="C23" s="173">
        <v>87098</v>
      </c>
      <c r="D23" s="173">
        <v>86341</v>
      </c>
      <c r="E23" s="173">
        <v>757</v>
      </c>
      <c r="F23" s="173">
        <v>3395</v>
      </c>
      <c r="G23" s="173">
        <v>3383</v>
      </c>
      <c r="H23" s="173">
        <v>12</v>
      </c>
      <c r="I23" s="719" t="s">
        <v>427</v>
      </c>
      <c r="J23" s="720"/>
    </row>
    <row r="24" spans="1:10" x14ac:dyDescent="0.2">
      <c r="A24" s="282">
        <v>1073</v>
      </c>
      <c r="B24" s="283" t="s">
        <v>521</v>
      </c>
      <c r="C24" s="76">
        <v>2580</v>
      </c>
      <c r="D24" s="76">
        <v>2580</v>
      </c>
      <c r="E24" s="76">
        <v>0</v>
      </c>
      <c r="F24" s="76">
        <v>96</v>
      </c>
      <c r="G24" s="76">
        <v>96</v>
      </c>
      <c r="H24" s="76">
        <v>0</v>
      </c>
      <c r="I24" s="712" t="s">
        <v>428</v>
      </c>
      <c r="J24" s="713"/>
    </row>
    <row r="25" spans="1:10" x14ac:dyDescent="0.2">
      <c r="A25" s="279">
        <v>1079</v>
      </c>
      <c r="B25" s="280" t="s">
        <v>523</v>
      </c>
      <c r="C25" s="173">
        <v>5795</v>
      </c>
      <c r="D25" s="173">
        <v>5185</v>
      </c>
      <c r="E25" s="173">
        <v>610</v>
      </c>
      <c r="F25" s="173">
        <v>162</v>
      </c>
      <c r="G25" s="173">
        <v>160</v>
      </c>
      <c r="H25" s="173">
        <v>2</v>
      </c>
      <c r="I25" s="719" t="s">
        <v>522</v>
      </c>
      <c r="J25" s="720"/>
    </row>
    <row r="26" spans="1:10" x14ac:dyDescent="0.2">
      <c r="A26" s="282">
        <v>1080</v>
      </c>
      <c r="B26" s="283" t="s">
        <v>393</v>
      </c>
      <c r="C26" s="76">
        <v>1680</v>
      </c>
      <c r="D26" s="76">
        <v>1680</v>
      </c>
      <c r="E26" s="76">
        <v>0</v>
      </c>
      <c r="F26" s="76">
        <v>40</v>
      </c>
      <c r="G26" s="76">
        <v>40</v>
      </c>
      <c r="H26" s="76">
        <v>0</v>
      </c>
      <c r="I26" s="712" t="s">
        <v>429</v>
      </c>
      <c r="J26" s="713"/>
    </row>
    <row r="27" spans="1:10" x14ac:dyDescent="0.2">
      <c r="A27" s="285">
        <v>11</v>
      </c>
      <c r="B27" s="286" t="s">
        <v>394</v>
      </c>
      <c r="C27" s="174">
        <f t="shared" ref="C27:G27" si="1">C28+C29</f>
        <v>93277</v>
      </c>
      <c r="D27" s="174">
        <f t="shared" si="1"/>
        <v>92087</v>
      </c>
      <c r="E27" s="174">
        <f t="shared" si="1"/>
        <v>1190</v>
      </c>
      <c r="F27" s="174">
        <f t="shared" si="1"/>
        <v>2019</v>
      </c>
      <c r="G27" s="174">
        <f t="shared" si="1"/>
        <v>2013</v>
      </c>
      <c r="H27" s="174">
        <f>H28+H29</f>
        <v>6</v>
      </c>
      <c r="I27" s="721" t="s">
        <v>430</v>
      </c>
      <c r="J27" s="722"/>
    </row>
    <row r="28" spans="1:10" ht="22.5" x14ac:dyDescent="0.2">
      <c r="A28" s="282">
        <v>1105</v>
      </c>
      <c r="B28" s="283" t="s">
        <v>525</v>
      </c>
      <c r="C28" s="76">
        <v>34550</v>
      </c>
      <c r="D28" s="76">
        <v>34550</v>
      </c>
      <c r="E28" s="76">
        <v>0</v>
      </c>
      <c r="F28" s="76">
        <v>467</v>
      </c>
      <c r="G28" s="76">
        <v>467</v>
      </c>
      <c r="H28" s="76">
        <v>0</v>
      </c>
      <c r="I28" s="712" t="s">
        <v>524</v>
      </c>
      <c r="J28" s="713"/>
    </row>
    <row r="29" spans="1:10" x14ac:dyDescent="0.2">
      <c r="A29" s="279">
        <v>1106</v>
      </c>
      <c r="B29" s="280" t="s">
        <v>526</v>
      </c>
      <c r="C29" s="173">
        <v>58727</v>
      </c>
      <c r="D29" s="173">
        <v>57537</v>
      </c>
      <c r="E29" s="173">
        <v>1190</v>
      </c>
      <c r="F29" s="173">
        <v>1552</v>
      </c>
      <c r="G29" s="173">
        <v>1546</v>
      </c>
      <c r="H29" s="173">
        <v>6</v>
      </c>
      <c r="I29" s="719" t="s">
        <v>431</v>
      </c>
      <c r="J29" s="720"/>
    </row>
    <row r="30" spans="1:10" x14ac:dyDescent="0.2">
      <c r="A30" s="305">
        <v>13</v>
      </c>
      <c r="B30" s="277" t="s">
        <v>395</v>
      </c>
      <c r="C30" s="75">
        <v>10958</v>
      </c>
      <c r="D30" s="75">
        <v>10832</v>
      </c>
      <c r="E30" s="75">
        <v>126</v>
      </c>
      <c r="F30" s="75">
        <v>560</v>
      </c>
      <c r="G30" s="75">
        <v>559</v>
      </c>
      <c r="H30" s="75">
        <v>1</v>
      </c>
      <c r="I30" s="704" t="s">
        <v>432</v>
      </c>
      <c r="J30" s="705"/>
    </row>
    <row r="31" spans="1:10" x14ac:dyDescent="0.2">
      <c r="A31" s="279">
        <v>1392</v>
      </c>
      <c r="B31" s="280" t="s">
        <v>593</v>
      </c>
      <c r="C31" s="173">
        <v>10958</v>
      </c>
      <c r="D31" s="173">
        <v>10832</v>
      </c>
      <c r="E31" s="173">
        <v>126</v>
      </c>
      <c r="F31" s="173">
        <v>560</v>
      </c>
      <c r="G31" s="173">
        <v>559</v>
      </c>
      <c r="H31" s="173">
        <v>1</v>
      </c>
      <c r="I31" s="719" t="s">
        <v>433</v>
      </c>
      <c r="J31" s="720"/>
    </row>
    <row r="32" spans="1:10" x14ac:dyDescent="0.2">
      <c r="A32" s="305">
        <v>14</v>
      </c>
      <c r="B32" s="277" t="s">
        <v>396</v>
      </c>
      <c r="C32" s="75">
        <f t="shared" ref="C32:G32" si="2">C33+C34</f>
        <v>85962</v>
      </c>
      <c r="D32" s="75">
        <f t="shared" si="2"/>
        <v>81378</v>
      </c>
      <c r="E32" s="75">
        <f t="shared" si="2"/>
        <v>4584</v>
      </c>
      <c r="F32" s="75">
        <f t="shared" si="2"/>
        <v>4219</v>
      </c>
      <c r="G32" s="75">
        <f t="shared" si="2"/>
        <v>4179</v>
      </c>
      <c r="H32" s="75">
        <f>H33+H34</f>
        <v>40</v>
      </c>
      <c r="I32" s="704" t="s">
        <v>434</v>
      </c>
      <c r="J32" s="705"/>
    </row>
    <row r="33" spans="1:10" s="202" customFormat="1" x14ac:dyDescent="0.2">
      <c r="A33" s="279">
        <v>1411</v>
      </c>
      <c r="B33" s="280" t="s">
        <v>591</v>
      </c>
      <c r="C33" s="173">
        <v>7899</v>
      </c>
      <c r="D33" s="173">
        <v>7899</v>
      </c>
      <c r="E33" s="173">
        <v>0</v>
      </c>
      <c r="F33" s="173">
        <v>327</v>
      </c>
      <c r="G33" s="173">
        <v>327</v>
      </c>
      <c r="H33" s="173">
        <v>0</v>
      </c>
      <c r="I33" s="719" t="s">
        <v>592</v>
      </c>
      <c r="J33" s="720"/>
    </row>
    <row r="34" spans="1:10" ht="18" customHeight="1" x14ac:dyDescent="0.2">
      <c r="A34" s="282">
        <v>1412</v>
      </c>
      <c r="B34" s="283" t="s">
        <v>590</v>
      </c>
      <c r="C34" s="76">
        <v>78063</v>
      </c>
      <c r="D34" s="76">
        <v>73479</v>
      </c>
      <c r="E34" s="76">
        <v>4584</v>
      </c>
      <c r="F34" s="76">
        <v>3892</v>
      </c>
      <c r="G34" s="76">
        <v>3852</v>
      </c>
      <c r="H34" s="76">
        <v>40</v>
      </c>
      <c r="I34" s="712" t="s">
        <v>595</v>
      </c>
      <c r="J34" s="713"/>
    </row>
    <row r="35" spans="1:10" x14ac:dyDescent="0.2">
      <c r="A35" s="285">
        <v>15</v>
      </c>
      <c r="B35" s="286" t="s">
        <v>588</v>
      </c>
      <c r="C35" s="287">
        <f t="shared" ref="C35:G35" si="3">C36+C37</f>
        <v>3344</v>
      </c>
      <c r="D35" s="287">
        <f t="shared" si="3"/>
        <v>2984</v>
      </c>
      <c r="E35" s="287">
        <f t="shared" si="3"/>
        <v>360</v>
      </c>
      <c r="F35" s="287">
        <f t="shared" si="3"/>
        <v>110</v>
      </c>
      <c r="G35" s="287">
        <f t="shared" si="3"/>
        <v>105</v>
      </c>
      <c r="H35" s="287">
        <f>H36+H37</f>
        <v>5</v>
      </c>
      <c r="I35" s="721" t="s">
        <v>435</v>
      </c>
      <c r="J35" s="722"/>
    </row>
    <row r="36" spans="1:10" x14ac:dyDescent="0.2">
      <c r="A36" s="282" t="s">
        <v>401</v>
      </c>
      <c r="B36" s="283" t="s">
        <v>587</v>
      </c>
      <c r="C36" s="76">
        <v>745</v>
      </c>
      <c r="D36" s="76">
        <v>385</v>
      </c>
      <c r="E36" s="76">
        <v>360</v>
      </c>
      <c r="F36" s="76">
        <v>22</v>
      </c>
      <c r="G36" s="76">
        <v>18</v>
      </c>
      <c r="H36" s="76">
        <v>4</v>
      </c>
      <c r="I36" s="712" t="s">
        <v>436</v>
      </c>
      <c r="J36" s="713"/>
    </row>
    <row r="37" spans="1:10" s="202" customFormat="1" x14ac:dyDescent="0.2">
      <c r="A37" s="279">
        <v>1520</v>
      </c>
      <c r="B37" s="280" t="s">
        <v>398</v>
      </c>
      <c r="C37" s="173">
        <v>2599</v>
      </c>
      <c r="D37" s="173">
        <v>2599</v>
      </c>
      <c r="E37" s="173">
        <v>0</v>
      </c>
      <c r="F37" s="173">
        <v>88</v>
      </c>
      <c r="G37" s="173">
        <v>87</v>
      </c>
      <c r="H37" s="173">
        <v>1</v>
      </c>
      <c r="I37" s="719" t="s">
        <v>437</v>
      </c>
      <c r="J37" s="720"/>
    </row>
    <row r="38" spans="1:10" ht="33.75" x14ac:dyDescent="0.2">
      <c r="A38" s="305">
        <v>16</v>
      </c>
      <c r="B38" s="277" t="s">
        <v>584</v>
      </c>
      <c r="C38" s="75">
        <v>122361</v>
      </c>
      <c r="D38" s="75">
        <v>120747</v>
      </c>
      <c r="E38" s="75">
        <v>1614</v>
      </c>
      <c r="F38" s="75">
        <v>3838</v>
      </c>
      <c r="G38" s="75">
        <v>3822</v>
      </c>
      <c r="H38" s="75">
        <v>16</v>
      </c>
      <c r="I38" s="704" t="s">
        <v>585</v>
      </c>
      <c r="J38" s="705"/>
    </row>
    <row r="39" spans="1:10" s="202" customFormat="1" x14ac:dyDescent="0.2">
      <c r="A39" s="279">
        <v>1622</v>
      </c>
      <c r="B39" s="280" t="s">
        <v>583</v>
      </c>
      <c r="C39" s="173">
        <v>122361</v>
      </c>
      <c r="D39" s="173">
        <v>120747</v>
      </c>
      <c r="E39" s="173">
        <v>1614</v>
      </c>
      <c r="F39" s="173">
        <v>3838</v>
      </c>
      <c r="G39" s="173">
        <v>3822</v>
      </c>
      <c r="H39" s="173">
        <v>16</v>
      </c>
      <c r="I39" s="719" t="s">
        <v>586</v>
      </c>
      <c r="J39" s="720"/>
    </row>
    <row r="40" spans="1:10" x14ac:dyDescent="0.2">
      <c r="A40" s="305">
        <v>17</v>
      </c>
      <c r="B40" s="277" t="s">
        <v>582</v>
      </c>
      <c r="C40" s="75">
        <f t="shared" ref="C40:G40" si="4">C41+C42</f>
        <v>15686</v>
      </c>
      <c r="D40" s="75">
        <f t="shared" si="4"/>
        <v>14619</v>
      </c>
      <c r="E40" s="75">
        <f t="shared" si="4"/>
        <v>1067</v>
      </c>
      <c r="F40" s="75">
        <f t="shared" si="4"/>
        <v>552</v>
      </c>
      <c r="G40" s="75">
        <f t="shared" si="4"/>
        <v>543</v>
      </c>
      <c r="H40" s="75">
        <f>H41+H42</f>
        <v>9</v>
      </c>
      <c r="I40" s="704" t="s">
        <v>438</v>
      </c>
      <c r="J40" s="705"/>
    </row>
    <row r="41" spans="1:10" s="202" customFormat="1" x14ac:dyDescent="0.2">
      <c r="A41" s="279">
        <v>1702</v>
      </c>
      <c r="B41" s="280" t="s">
        <v>399</v>
      </c>
      <c r="C41" s="173">
        <v>9126</v>
      </c>
      <c r="D41" s="173">
        <v>8659</v>
      </c>
      <c r="E41" s="173">
        <v>467</v>
      </c>
      <c r="F41" s="173">
        <v>249</v>
      </c>
      <c r="G41" s="173">
        <v>244</v>
      </c>
      <c r="H41" s="173">
        <v>5</v>
      </c>
      <c r="I41" s="719" t="s">
        <v>581</v>
      </c>
      <c r="J41" s="720"/>
    </row>
    <row r="42" spans="1:10" x14ac:dyDescent="0.2">
      <c r="A42" s="295">
        <v>1709</v>
      </c>
      <c r="B42" s="296" t="s">
        <v>400</v>
      </c>
      <c r="C42" s="83">
        <v>6560</v>
      </c>
      <c r="D42" s="83">
        <v>5960</v>
      </c>
      <c r="E42" s="83">
        <v>600</v>
      </c>
      <c r="F42" s="83">
        <v>303</v>
      </c>
      <c r="G42" s="83">
        <v>299</v>
      </c>
      <c r="H42" s="83">
        <v>4</v>
      </c>
      <c r="I42" s="735" t="s">
        <v>440</v>
      </c>
      <c r="J42" s="736"/>
    </row>
    <row r="43" spans="1:10" x14ac:dyDescent="0.2">
      <c r="A43" s="285">
        <v>18</v>
      </c>
      <c r="B43" s="286" t="s">
        <v>580</v>
      </c>
      <c r="C43" s="287">
        <f t="shared" ref="C43:G43" si="5">C44+C45</f>
        <v>316828</v>
      </c>
      <c r="D43" s="287">
        <f t="shared" si="5"/>
        <v>293379</v>
      </c>
      <c r="E43" s="287">
        <f t="shared" si="5"/>
        <v>23449</v>
      </c>
      <c r="F43" s="287">
        <f t="shared" si="5"/>
        <v>3976</v>
      </c>
      <c r="G43" s="287">
        <f t="shared" si="5"/>
        <v>3846</v>
      </c>
      <c r="H43" s="287">
        <f>H44+H45</f>
        <v>130</v>
      </c>
      <c r="I43" s="721" t="s">
        <v>441</v>
      </c>
      <c r="J43" s="722"/>
    </row>
    <row r="44" spans="1:10" ht="22.5" x14ac:dyDescent="0.2">
      <c r="A44" s="282">
        <v>1811</v>
      </c>
      <c r="B44" s="283" t="s">
        <v>579</v>
      </c>
      <c r="C44" s="76">
        <v>310427</v>
      </c>
      <c r="D44" s="76">
        <v>287218</v>
      </c>
      <c r="E44" s="76">
        <v>23209</v>
      </c>
      <c r="F44" s="76">
        <v>3911</v>
      </c>
      <c r="G44" s="76">
        <v>3782</v>
      </c>
      <c r="H44" s="76">
        <v>129</v>
      </c>
      <c r="I44" s="712" t="s">
        <v>442</v>
      </c>
      <c r="J44" s="713"/>
    </row>
    <row r="45" spans="1:10" s="202" customFormat="1" ht="22.5" customHeight="1" x14ac:dyDescent="0.2">
      <c r="A45" s="279">
        <v>1820</v>
      </c>
      <c r="B45" s="280" t="s">
        <v>578</v>
      </c>
      <c r="C45" s="173">
        <v>6401</v>
      </c>
      <c r="D45" s="173">
        <v>6161</v>
      </c>
      <c r="E45" s="173">
        <v>240</v>
      </c>
      <c r="F45" s="173">
        <v>65</v>
      </c>
      <c r="G45" s="173">
        <v>64</v>
      </c>
      <c r="H45" s="173">
        <v>1</v>
      </c>
      <c r="I45" s="719" t="s">
        <v>443</v>
      </c>
      <c r="J45" s="720"/>
    </row>
    <row r="46" spans="1:10" x14ac:dyDescent="0.2">
      <c r="A46" s="305">
        <v>19</v>
      </c>
      <c r="B46" s="277" t="s">
        <v>577</v>
      </c>
      <c r="C46" s="75">
        <v>499762</v>
      </c>
      <c r="D46" s="75">
        <v>337147</v>
      </c>
      <c r="E46" s="75">
        <v>162615</v>
      </c>
      <c r="F46" s="75">
        <v>1074</v>
      </c>
      <c r="G46" s="75">
        <v>894</v>
      </c>
      <c r="H46" s="75">
        <v>180</v>
      </c>
      <c r="I46" s="704" t="s">
        <v>444</v>
      </c>
      <c r="J46" s="705"/>
    </row>
    <row r="47" spans="1:10" x14ac:dyDescent="0.2">
      <c r="A47" s="285">
        <v>20</v>
      </c>
      <c r="B47" s="286" t="s">
        <v>576</v>
      </c>
      <c r="C47" s="287">
        <v>2544830</v>
      </c>
      <c r="D47" s="287">
        <v>1739059</v>
      </c>
      <c r="E47" s="287">
        <v>805771</v>
      </c>
      <c r="F47" s="287">
        <v>8471</v>
      </c>
      <c r="G47" s="287">
        <v>7066</v>
      </c>
      <c r="H47" s="287">
        <v>1405</v>
      </c>
      <c r="I47" s="721" t="s">
        <v>445</v>
      </c>
      <c r="J47" s="722"/>
    </row>
    <row r="48" spans="1:10" ht="22.5" x14ac:dyDescent="0.2">
      <c r="A48" s="305">
        <v>21</v>
      </c>
      <c r="B48" s="277" t="s">
        <v>571</v>
      </c>
      <c r="C48" s="75">
        <v>2322</v>
      </c>
      <c r="D48" s="75">
        <v>2322</v>
      </c>
      <c r="E48" s="75">
        <v>0</v>
      </c>
      <c r="F48" s="75">
        <v>270</v>
      </c>
      <c r="G48" s="75">
        <v>269</v>
      </c>
      <c r="H48" s="75">
        <v>1</v>
      </c>
      <c r="I48" s="704" t="s">
        <v>569</v>
      </c>
      <c r="J48" s="705"/>
    </row>
    <row r="49" spans="1:10" s="202" customFormat="1" ht="22.5" x14ac:dyDescent="0.2">
      <c r="A49" s="279">
        <v>2100</v>
      </c>
      <c r="B49" s="280" t="s">
        <v>572</v>
      </c>
      <c r="C49" s="173">
        <v>2322</v>
      </c>
      <c r="D49" s="173">
        <v>2322</v>
      </c>
      <c r="E49" s="173">
        <v>0</v>
      </c>
      <c r="F49" s="173">
        <v>270</v>
      </c>
      <c r="G49" s="173">
        <v>269</v>
      </c>
      <c r="H49" s="173">
        <v>1</v>
      </c>
      <c r="I49" s="719" t="s">
        <v>568</v>
      </c>
      <c r="J49" s="720"/>
    </row>
    <row r="50" spans="1:10" x14ac:dyDescent="0.2">
      <c r="A50" s="305">
        <v>22</v>
      </c>
      <c r="B50" s="277" t="s">
        <v>573</v>
      </c>
      <c r="C50" s="75">
        <v>191478</v>
      </c>
      <c r="D50" s="75">
        <v>184155</v>
      </c>
      <c r="E50" s="75">
        <v>7323</v>
      </c>
      <c r="F50" s="75">
        <v>4759</v>
      </c>
      <c r="G50" s="75">
        <v>4734</v>
      </c>
      <c r="H50" s="75">
        <v>25</v>
      </c>
      <c r="I50" s="704" t="s">
        <v>446</v>
      </c>
      <c r="J50" s="705"/>
    </row>
    <row r="51" spans="1:10" s="202" customFormat="1" x14ac:dyDescent="0.2">
      <c r="A51" s="289">
        <v>2220</v>
      </c>
      <c r="B51" s="290" t="s">
        <v>402</v>
      </c>
      <c r="C51" s="216">
        <v>191478</v>
      </c>
      <c r="D51" s="216">
        <v>184155</v>
      </c>
      <c r="E51" s="216">
        <v>7323</v>
      </c>
      <c r="F51" s="216">
        <v>4759</v>
      </c>
      <c r="G51" s="216">
        <v>4734</v>
      </c>
      <c r="H51" s="216">
        <v>25</v>
      </c>
      <c r="I51" s="706" t="s">
        <v>447</v>
      </c>
      <c r="J51" s="707"/>
    </row>
    <row r="52" spans="1:10" x14ac:dyDescent="0.2">
      <c r="A52" s="305">
        <v>23</v>
      </c>
      <c r="B52" s="277" t="s">
        <v>575</v>
      </c>
      <c r="C52" s="75">
        <f t="shared" ref="C52:G52" si="6">C53+C54+C55+C56+C57</f>
        <v>891438</v>
      </c>
      <c r="D52" s="75">
        <f t="shared" si="6"/>
        <v>860009</v>
      </c>
      <c r="E52" s="75">
        <f t="shared" si="6"/>
        <v>31429</v>
      </c>
      <c r="F52" s="75">
        <f t="shared" si="6"/>
        <v>20434</v>
      </c>
      <c r="G52" s="75">
        <f t="shared" si="6"/>
        <v>20327</v>
      </c>
      <c r="H52" s="75">
        <f>H53+H54+H55+H56+H57</f>
        <v>107</v>
      </c>
      <c r="I52" s="704" t="s">
        <v>448</v>
      </c>
      <c r="J52" s="705"/>
    </row>
    <row r="53" spans="1:10" s="202" customFormat="1" x14ac:dyDescent="0.2">
      <c r="A53" s="279">
        <v>2310</v>
      </c>
      <c r="B53" s="280" t="s">
        <v>404</v>
      </c>
      <c r="C53" s="173">
        <v>28478</v>
      </c>
      <c r="D53" s="173">
        <v>28020</v>
      </c>
      <c r="E53" s="173">
        <v>458</v>
      </c>
      <c r="F53" s="173">
        <v>851</v>
      </c>
      <c r="G53" s="173">
        <v>850</v>
      </c>
      <c r="H53" s="173">
        <v>1</v>
      </c>
      <c r="I53" s="719" t="s">
        <v>449</v>
      </c>
      <c r="J53" s="720"/>
    </row>
    <row r="54" spans="1:10" x14ac:dyDescent="0.2">
      <c r="A54" s="282">
        <v>2394</v>
      </c>
      <c r="B54" s="283" t="s">
        <v>405</v>
      </c>
      <c r="C54" s="76">
        <v>120556</v>
      </c>
      <c r="D54" s="76">
        <v>109119</v>
      </c>
      <c r="E54" s="76">
        <v>11437</v>
      </c>
      <c r="F54" s="76">
        <v>1937</v>
      </c>
      <c r="G54" s="76">
        <v>1889</v>
      </c>
      <c r="H54" s="76">
        <v>48</v>
      </c>
      <c r="I54" s="712" t="s">
        <v>450</v>
      </c>
      <c r="J54" s="713"/>
    </row>
    <row r="55" spans="1:10" s="202" customFormat="1" x14ac:dyDescent="0.2">
      <c r="A55" s="279">
        <v>2395</v>
      </c>
      <c r="B55" s="280" t="s">
        <v>565</v>
      </c>
      <c r="C55" s="173">
        <v>640851</v>
      </c>
      <c r="D55" s="173">
        <v>622039</v>
      </c>
      <c r="E55" s="173">
        <v>18812</v>
      </c>
      <c r="F55" s="173">
        <v>14610</v>
      </c>
      <c r="G55" s="173">
        <v>14563</v>
      </c>
      <c r="H55" s="173">
        <v>47</v>
      </c>
      <c r="I55" s="719" t="s">
        <v>451</v>
      </c>
      <c r="J55" s="720"/>
    </row>
    <row r="56" spans="1:10" x14ac:dyDescent="0.2">
      <c r="A56" s="282">
        <v>2396</v>
      </c>
      <c r="B56" s="283" t="s">
        <v>406</v>
      </c>
      <c r="C56" s="76">
        <v>36342</v>
      </c>
      <c r="D56" s="76">
        <v>35918</v>
      </c>
      <c r="E56" s="76">
        <v>424</v>
      </c>
      <c r="F56" s="76">
        <v>1365</v>
      </c>
      <c r="G56" s="76">
        <v>1356</v>
      </c>
      <c r="H56" s="76">
        <v>9</v>
      </c>
      <c r="I56" s="712" t="s">
        <v>452</v>
      </c>
      <c r="J56" s="713"/>
    </row>
    <row r="57" spans="1:10" s="202" customFormat="1" x14ac:dyDescent="0.2">
      <c r="A57" s="289">
        <v>2399</v>
      </c>
      <c r="B57" s="290" t="s">
        <v>564</v>
      </c>
      <c r="C57" s="216">
        <v>65211</v>
      </c>
      <c r="D57" s="216">
        <v>64913</v>
      </c>
      <c r="E57" s="216">
        <v>298</v>
      </c>
      <c r="F57" s="216">
        <v>1671</v>
      </c>
      <c r="G57" s="216">
        <v>1669</v>
      </c>
      <c r="H57" s="216">
        <v>2</v>
      </c>
      <c r="I57" s="706" t="s">
        <v>563</v>
      </c>
      <c r="J57" s="707"/>
    </row>
    <row r="58" spans="1:10" x14ac:dyDescent="0.2">
      <c r="A58" s="305">
        <v>24</v>
      </c>
      <c r="B58" s="277" t="s">
        <v>407</v>
      </c>
      <c r="C58" s="75">
        <v>1213839</v>
      </c>
      <c r="D58" s="75">
        <v>995136</v>
      </c>
      <c r="E58" s="75">
        <v>218703</v>
      </c>
      <c r="F58" s="75">
        <v>4823</v>
      </c>
      <c r="G58" s="75">
        <v>4538</v>
      </c>
      <c r="H58" s="75">
        <v>285</v>
      </c>
      <c r="I58" s="704" t="s">
        <v>453</v>
      </c>
      <c r="J58" s="705"/>
    </row>
    <row r="59" spans="1:10" ht="22.5" x14ac:dyDescent="0.2">
      <c r="A59" s="292">
        <v>25</v>
      </c>
      <c r="B59" s="293" t="s">
        <v>566</v>
      </c>
      <c r="C59" s="215">
        <f t="shared" ref="C59:G59" si="7">C60+C61+C62+C63</f>
        <v>555977</v>
      </c>
      <c r="D59" s="215">
        <f t="shared" si="7"/>
        <v>551789</v>
      </c>
      <c r="E59" s="215">
        <f t="shared" si="7"/>
        <v>4188</v>
      </c>
      <c r="F59" s="215">
        <f t="shared" si="7"/>
        <v>20983</v>
      </c>
      <c r="G59" s="215">
        <f t="shared" si="7"/>
        <v>20915</v>
      </c>
      <c r="H59" s="215">
        <f>H60+H61+H62+H63</f>
        <v>68</v>
      </c>
      <c r="I59" s="710" t="s">
        <v>562</v>
      </c>
      <c r="J59" s="711"/>
    </row>
    <row r="60" spans="1:10" s="202" customFormat="1" x14ac:dyDescent="0.2">
      <c r="A60" s="282">
        <v>2511</v>
      </c>
      <c r="B60" s="283" t="s">
        <v>408</v>
      </c>
      <c r="C60" s="76">
        <v>516020</v>
      </c>
      <c r="D60" s="76">
        <v>511832</v>
      </c>
      <c r="E60" s="76">
        <v>4188</v>
      </c>
      <c r="F60" s="76">
        <v>20017</v>
      </c>
      <c r="G60" s="76">
        <v>19951</v>
      </c>
      <c r="H60" s="76">
        <v>66</v>
      </c>
      <c r="I60" s="712" t="s">
        <v>454</v>
      </c>
      <c r="J60" s="713"/>
    </row>
    <row r="61" spans="1:10" ht="18" customHeight="1" x14ac:dyDescent="0.2">
      <c r="A61" s="289">
        <v>2591</v>
      </c>
      <c r="B61" s="290" t="s">
        <v>560</v>
      </c>
      <c r="C61" s="216">
        <v>7919</v>
      </c>
      <c r="D61" s="216">
        <v>7919</v>
      </c>
      <c r="E61" s="216">
        <v>0</v>
      </c>
      <c r="F61" s="216">
        <v>178</v>
      </c>
      <c r="G61" s="216">
        <v>177</v>
      </c>
      <c r="H61" s="216">
        <v>1</v>
      </c>
      <c r="I61" s="706" t="s">
        <v>561</v>
      </c>
      <c r="J61" s="707"/>
    </row>
    <row r="62" spans="1:10" s="202" customFormat="1" x14ac:dyDescent="0.2">
      <c r="A62" s="282">
        <v>2592</v>
      </c>
      <c r="B62" s="283" t="s">
        <v>567</v>
      </c>
      <c r="C62" s="76">
        <v>18917</v>
      </c>
      <c r="D62" s="76">
        <v>18917</v>
      </c>
      <c r="E62" s="76">
        <v>0</v>
      </c>
      <c r="F62" s="76">
        <v>420</v>
      </c>
      <c r="G62" s="76">
        <v>419</v>
      </c>
      <c r="H62" s="76">
        <v>1</v>
      </c>
      <c r="I62" s="712" t="s">
        <v>455</v>
      </c>
      <c r="J62" s="713"/>
    </row>
    <row r="63" spans="1:10" x14ac:dyDescent="0.2">
      <c r="A63" s="324">
        <v>2599</v>
      </c>
      <c r="B63" s="325" t="s">
        <v>558</v>
      </c>
      <c r="C63" s="216">
        <v>13121</v>
      </c>
      <c r="D63" s="216">
        <v>13121</v>
      </c>
      <c r="E63" s="216">
        <v>0</v>
      </c>
      <c r="F63" s="216">
        <v>368</v>
      </c>
      <c r="G63" s="216">
        <v>368</v>
      </c>
      <c r="H63" s="216">
        <v>0</v>
      </c>
      <c r="I63" s="716" t="s">
        <v>559</v>
      </c>
      <c r="J63" s="716"/>
    </row>
    <row r="64" spans="1:10" s="202" customFormat="1" x14ac:dyDescent="0.2">
      <c r="A64" s="305">
        <v>27</v>
      </c>
      <c r="B64" s="277" t="s">
        <v>409</v>
      </c>
      <c r="C64" s="75">
        <f t="shared" ref="C64:G64" si="8">C65+C66+C67+C68</f>
        <v>62075</v>
      </c>
      <c r="D64" s="75">
        <f t="shared" si="8"/>
        <v>61808</v>
      </c>
      <c r="E64" s="75">
        <f t="shared" si="8"/>
        <v>267</v>
      </c>
      <c r="F64" s="75">
        <f t="shared" si="8"/>
        <v>1152</v>
      </c>
      <c r="G64" s="75">
        <f t="shared" si="8"/>
        <v>1150</v>
      </c>
      <c r="H64" s="75">
        <f>H65+H66+H67+H68</f>
        <v>2</v>
      </c>
      <c r="I64" s="704" t="s">
        <v>456</v>
      </c>
      <c r="J64" s="705"/>
    </row>
    <row r="65" spans="1:10" ht="19.5" customHeight="1" x14ac:dyDescent="0.2">
      <c r="A65" s="289">
        <v>2710</v>
      </c>
      <c r="B65" s="290" t="s">
        <v>555</v>
      </c>
      <c r="C65" s="216">
        <v>18796</v>
      </c>
      <c r="D65" s="216">
        <v>18529</v>
      </c>
      <c r="E65" s="216">
        <v>267</v>
      </c>
      <c r="F65" s="216">
        <v>312</v>
      </c>
      <c r="G65" s="216">
        <v>311</v>
      </c>
      <c r="H65" s="216">
        <v>1</v>
      </c>
      <c r="I65" s="706" t="s">
        <v>556</v>
      </c>
      <c r="J65" s="707"/>
    </row>
    <row r="66" spans="1:10" s="202" customFormat="1" ht="22.5" customHeight="1" x14ac:dyDescent="0.2">
      <c r="A66" s="282">
        <v>2730</v>
      </c>
      <c r="B66" s="283" t="s">
        <v>554</v>
      </c>
      <c r="C66" s="76">
        <v>20559</v>
      </c>
      <c r="D66" s="76">
        <v>20559</v>
      </c>
      <c r="E66" s="76">
        <v>0</v>
      </c>
      <c r="F66" s="76">
        <v>382</v>
      </c>
      <c r="G66" s="76">
        <v>382</v>
      </c>
      <c r="H66" s="76">
        <v>0</v>
      </c>
      <c r="I66" s="712" t="s">
        <v>557</v>
      </c>
      <c r="J66" s="713"/>
    </row>
    <row r="67" spans="1:10" x14ac:dyDescent="0.2">
      <c r="A67" s="289">
        <v>2740</v>
      </c>
      <c r="B67" s="290" t="s">
        <v>553</v>
      </c>
      <c r="C67" s="216">
        <v>593</v>
      </c>
      <c r="D67" s="216">
        <v>593</v>
      </c>
      <c r="E67" s="216">
        <v>0</v>
      </c>
      <c r="F67" s="216">
        <v>28</v>
      </c>
      <c r="G67" s="216">
        <v>28</v>
      </c>
      <c r="H67" s="216">
        <v>0</v>
      </c>
      <c r="I67" s="706" t="s">
        <v>457</v>
      </c>
      <c r="J67" s="707"/>
    </row>
    <row r="68" spans="1:10" s="202" customFormat="1" x14ac:dyDescent="0.2">
      <c r="A68" s="282">
        <v>2790</v>
      </c>
      <c r="B68" s="283" t="s">
        <v>552</v>
      </c>
      <c r="C68" s="76">
        <v>22127</v>
      </c>
      <c r="D68" s="76">
        <v>22127</v>
      </c>
      <c r="E68" s="76">
        <v>0</v>
      </c>
      <c r="F68" s="76">
        <v>430</v>
      </c>
      <c r="G68" s="76">
        <v>429</v>
      </c>
      <c r="H68" s="76">
        <v>1</v>
      </c>
      <c r="I68" s="712" t="s">
        <v>458</v>
      </c>
      <c r="J68" s="713"/>
    </row>
    <row r="69" spans="1:10" x14ac:dyDescent="0.2">
      <c r="A69" s="292">
        <v>28</v>
      </c>
      <c r="B69" s="293" t="s">
        <v>551</v>
      </c>
      <c r="C69" s="215">
        <f t="shared" ref="C69:G69" si="9">C70+C71</f>
        <v>38827</v>
      </c>
      <c r="D69" s="215">
        <f t="shared" si="9"/>
        <v>38827</v>
      </c>
      <c r="E69" s="215">
        <f t="shared" si="9"/>
        <v>0</v>
      </c>
      <c r="F69" s="215">
        <f t="shared" si="9"/>
        <v>1303</v>
      </c>
      <c r="G69" s="215">
        <f t="shared" si="9"/>
        <v>1295</v>
      </c>
      <c r="H69" s="215">
        <f>H70+H71</f>
        <v>8</v>
      </c>
      <c r="I69" s="710" t="s">
        <v>459</v>
      </c>
      <c r="J69" s="711"/>
    </row>
    <row r="70" spans="1:10" s="202" customFormat="1" ht="45" x14ac:dyDescent="0.2">
      <c r="A70" s="282">
        <v>2810</v>
      </c>
      <c r="B70" s="283" t="s">
        <v>549</v>
      </c>
      <c r="C70" s="76">
        <v>36349</v>
      </c>
      <c r="D70" s="76">
        <v>36349</v>
      </c>
      <c r="E70" s="76">
        <v>0</v>
      </c>
      <c r="F70" s="76">
        <v>1208</v>
      </c>
      <c r="G70" s="76">
        <v>1208</v>
      </c>
      <c r="H70" s="76">
        <v>0</v>
      </c>
      <c r="I70" s="712" t="s">
        <v>550</v>
      </c>
      <c r="J70" s="713"/>
    </row>
    <row r="71" spans="1:10" ht="33.75" x14ac:dyDescent="0.2">
      <c r="A71" s="289">
        <v>2820</v>
      </c>
      <c r="B71" s="290" t="s">
        <v>548</v>
      </c>
      <c r="C71" s="216">
        <v>2478</v>
      </c>
      <c r="D71" s="216">
        <v>2478</v>
      </c>
      <c r="E71" s="216">
        <v>0</v>
      </c>
      <c r="F71" s="216">
        <v>95</v>
      </c>
      <c r="G71" s="216">
        <v>87</v>
      </c>
      <c r="H71" s="216">
        <v>8</v>
      </c>
      <c r="I71" s="706" t="s">
        <v>547</v>
      </c>
      <c r="J71" s="707"/>
    </row>
    <row r="72" spans="1:10" s="202" customFormat="1" ht="15" customHeight="1" x14ac:dyDescent="0.2">
      <c r="A72" s="442">
        <v>29</v>
      </c>
      <c r="B72" s="298" t="s">
        <v>545</v>
      </c>
      <c r="C72" s="300">
        <f t="shared" ref="C72:G72" si="10">C73+C74</f>
        <v>10548</v>
      </c>
      <c r="D72" s="300">
        <f t="shared" si="10"/>
        <v>10548</v>
      </c>
      <c r="E72" s="300">
        <f t="shared" si="10"/>
        <v>0</v>
      </c>
      <c r="F72" s="300">
        <f t="shared" si="10"/>
        <v>522</v>
      </c>
      <c r="G72" s="300">
        <f t="shared" si="10"/>
        <v>520</v>
      </c>
      <c r="H72" s="300">
        <f>H73+H74</f>
        <v>2</v>
      </c>
      <c r="I72" s="717" t="s">
        <v>546</v>
      </c>
      <c r="J72" s="718"/>
    </row>
    <row r="73" spans="1:10" ht="22.5" customHeight="1" x14ac:dyDescent="0.2">
      <c r="A73" s="289">
        <v>2920</v>
      </c>
      <c r="B73" s="290" t="s">
        <v>544</v>
      </c>
      <c r="C73" s="216">
        <v>9205</v>
      </c>
      <c r="D73" s="216">
        <v>9205</v>
      </c>
      <c r="E73" s="216">
        <v>0</v>
      </c>
      <c r="F73" s="216">
        <v>483</v>
      </c>
      <c r="G73" s="216">
        <v>481</v>
      </c>
      <c r="H73" s="216">
        <v>2</v>
      </c>
      <c r="I73" s="706" t="s">
        <v>543</v>
      </c>
      <c r="J73" s="707"/>
    </row>
    <row r="74" spans="1:10" s="202" customFormat="1" x14ac:dyDescent="0.2">
      <c r="A74" s="282">
        <v>2930</v>
      </c>
      <c r="B74" s="283" t="s">
        <v>541</v>
      </c>
      <c r="C74" s="76">
        <v>1343</v>
      </c>
      <c r="D74" s="76">
        <v>1343</v>
      </c>
      <c r="E74" s="76">
        <v>0</v>
      </c>
      <c r="F74" s="76">
        <v>39</v>
      </c>
      <c r="G74" s="76">
        <v>39</v>
      </c>
      <c r="H74" s="76">
        <v>0</v>
      </c>
      <c r="I74" s="712" t="s">
        <v>542</v>
      </c>
      <c r="J74" s="713"/>
    </row>
    <row r="75" spans="1:10" x14ac:dyDescent="0.2">
      <c r="A75" s="292">
        <v>30</v>
      </c>
      <c r="B75" s="293" t="s">
        <v>411</v>
      </c>
      <c r="C75" s="215">
        <v>89373</v>
      </c>
      <c r="D75" s="215">
        <v>87609</v>
      </c>
      <c r="E75" s="215">
        <v>1764</v>
      </c>
      <c r="F75" s="215">
        <v>776</v>
      </c>
      <c r="G75" s="215">
        <v>772</v>
      </c>
      <c r="H75" s="215">
        <v>4</v>
      </c>
      <c r="I75" s="710" t="s">
        <v>460</v>
      </c>
      <c r="J75" s="711"/>
    </row>
    <row r="76" spans="1:10" s="202" customFormat="1" x14ac:dyDescent="0.2">
      <c r="A76" s="282">
        <v>3011</v>
      </c>
      <c r="B76" s="283" t="s">
        <v>540</v>
      </c>
      <c r="C76" s="76">
        <v>89373</v>
      </c>
      <c r="D76" s="76">
        <v>87609</v>
      </c>
      <c r="E76" s="76">
        <v>1764</v>
      </c>
      <c r="F76" s="76">
        <v>776</v>
      </c>
      <c r="G76" s="76">
        <v>772</v>
      </c>
      <c r="H76" s="76">
        <v>4</v>
      </c>
      <c r="I76" s="712" t="s">
        <v>461</v>
      </c>
      <c r="J76" s="713"/>
    </row>
    <row r="77" spans="1:10" x14ac:dyDescent="0.2">
      <c r="A77" s="292">
        <v>31</v>
      </c>
      <c r="B77" s="293" t="s">
        <v>412</v>
      </c>
      <c r="C77" s="215">
        <v>90287</v>
      </c>
      <c r="D77" s="215">
        <v>89552</v>
      </c>
      <c r="E77" s="215">
        <v>735</v>
      </c>
      <c r="F77" s="215">
        <v>2840</v>
      </c>
      <c r="G77" s="215">
        <v>2831</v>
      </c>
      <c r="H77" s="215">
        <v>9</v>
      </c>
      <c r="I77" s="710" t="s">
        <v>462</v>
      </c>
      <c r="J77" s="711"/>
    </row>
    <row r="78" spans="1:10" s="202" customFormat="1" x14ac:dyDescent="0.2">
      <c r="A78" s="282">
        <v>3100</v>
      </c>
      <c r="B78" s="283" t="s">
        <v>412</v>
      </c>
      <c r="C78" s="76">
        <v>90287</v>
      </c>
      <c r="D78" s="76">
        <v>89552</v>
      </c>
      <c r="E78" s="76">
        <v>735</v>
      </c>
      <c r="F78" s="76">
        <v>2840</v>
      </c>
      <c r="G78" s="76">
        <v>2831</v>
      </c>
      <c r="H78" s="76">
        <v>9</v>
      </c>
      <c r="I78" s="712" t="s">
        <v>463</v>
      </c>
      <c r="J78" s="713"/>
    </row>
    <row r="79" spans="1:10" x14ac:dyDescent="0.2">
      <c r="A79" s="292">
        <v>32</v>
      </c>
      <c r="B79" s="293" t="s">
        <v>413</v>
      </c>
      <c r="C79" s="215">
        <v>3828</v>
      </c>
      <c r="D79" s="215">
        <v>3828</v>
      </c>
      <c r="E79" s="215">
        <v>0</v>
      </c>
      <c r="F79" s="215">
        <v>68</v>
      </c>
      <c r="G79" s="215">
        <v>68</v>
      </c>
      <c r="H79" s="215">
        <v>0</v>
      </c>
      <c r="I79" s="710" t="s">
        <v>464</v>
      </c>
      <c r="J79" s="711"/>
    </row>
    <row r="80" spans="1:10" s="202" customFormat="1" x14ac:dyDescent="0.2">
      <c r="A80" s="282">
        <v>3250</v>
      </c>
      <c r="B80" s="283" t="s">
        <v>538</v>
      </c>
      <c r="C80" s="76">
        <v>3828</v>
      </c>
      <c r="D80" s="76">
        <v>3828</v>
      </c>
      <c r="E80" s="76">
        <v>0</v>
      </c>
      <c r="F80" s="76">
        <v>68</v>
      </c>
      <c r="G80" s="76">
        <v>68</v>
      </c>
      <c r="H80" s="76">
        <v>0</v>
      </c>
      <c r="I80" s="712" t="s">
        <v>539</v>
      </c>
      <c r="J80" s="713"/>
    </row>
    <row r="81" spans="1:10" s="3" customFormat="1" ht="15.75" x14ac:dyDescent="0.2">
      <c r="A81" s="311" t="s">
        <v>87</v>
      </c>
      <c r="B81" s="317" t="s">
        <v>532</v>
      </c>
      <c r="C81" s="215">
        <f t="shared" ref="C81:G81" si="11">C82</f>
        <v>1297698</v>
      </c>
      <c r="D81" s="215">
        <f t="shared" si="11"/>
        <v>649803</v>
      </c>
      <c r="E81" s="215">
        <f t="shared" si="11"/>
        <v>647895</v>
      </c>
      <c r="F81" s="215">
        <f t="shared" si="11"/>
        <v>4826</v>
      </c>
      <c r="G81" s="215">
        <f t="shared" si="11"/>
        <v>3462</v>
      </c>
      <c r="H81" s="215">
        <f>H82</f>
        <v>1364</v>
      </c>
      <c r="I81" s="714" t="s">
        <v>534</v>
      </c>
      <c r="J81" s="715"/>
    </row>
    <row r="82" spans="1:10" s="202" customFormat="1" x14ac:dyDescent="0.2">
      <c r="A82" s="305">
        <v>35</v>
      </c>
      <c r="B82" s="277" t="s">
        <v>532</v>
      </c>
      <c r="C82" s="75">
        <v>1297698</v>
      </c>
      <c r="D82" s="75">
        <v>649803</v>
      </c>
      <c r="E82" s="75">
        <v>647895</v>
      </c>
      <c r="F82" s="75">
        <v>4826</v>
      </c>
      <c r="G82" s="75">
        <v>3462</v>
      </c>
      <c r="H82" s="75">
        <v>1364</v>
      </c>
      <c r="I82" s="704" t="s">
        <v>533</v>
      </c>
      <c r="J82" s="705"/>
    </row>
    <row r="83" spans="1:10" s="3" customFormat="1" ht="25.5" x14ac:dyDescent="0.2">
      <c r="A83" s="311" t="s">
        <v>88</v>
      </c>
      <c r="B83" s="317" t="s">
        <v>530</v>
      </c>
      <c r="C83" s="215">
        <v>16186</v>
      </c>
      <c r="D83" s="215">
        <v>16186</v>
      </c>
      <c r="E83" s="215">
        <v>0</v>
      </c>
      <c r="F83" s="215">
        <v>231</v>
      </c>
      <c r="G83" s="215">
        <v>229</v>
      </c>
      <c r="H83" s="215">
        <v>2</v>
      </c>
      <c r="I83" s="714" t="s">
        <v>531</v>
      </c>
      <c r="J83" s="715"/>
    </row>
    <row r="84" spans="1:10" s="202" customFormat="1" x14ac:dyDescent="0.2">
      <c r="A84" s="305">
        <v>37</v>
      </c>
      <c r="B84" s="277" t="s">
        <v>415</v>
      </c>
      <c r="C84" s="75">
        <v>6623</v>
      </c>
      <c r="D84" s="75">
        <v>6623</v>
      </c>
      <c r="E84" s="75">
        <v>0</v>
      </c>
      <c r="F84" s="75">
        <v>43</v>
      </c>
      <c r="G84" s="75">
        <v>43</v>
      </c>
      <c r="H84" s="75">
        <v>0</v>
      </c>
      <c r="I84" s="704" t="s">
        <v>467</v>
      </c>
      <c r="J84" s="705"/>
    </row>
    <row r="85" spans="1:10" x14ac:dyDescent="0.2">
      <c r="A85" s="289">
        <v>3700</v>
      </c>
      <c r="B85" s="290" t="s">
        <v>415</v>
      </c>
      <c r="C85" s="216">
        <v>6623</v>
      </c>
      <c r="D85" s="216">
        <v>6623</v>
      </c>
      <c r="E85" s="216">
        <v>0</v>
      </c>
      <c r="F85" s="216">
        <v>43</v>
      </c>
      <c r="G85" s="216">
        <v>43</v>
      </c>
      <c r="H85" s="216">
        <v>0</v>
      </c>
      <c r="I85" s="706" t="s">
        <v>467</v>
      </c>
      <c r="J85" s="707"/>
    </row>
    <row r="86" spans="1:10" s="202" customFormat="1" ht="22.5" x14ac:dyDescent="0.2">
      <c r="A86" s="305">
        <v>38</v>
      </c>
      <c r="B86" s="277" t="s">
        <v>528</v>
      </c>
      <c r="C86" s="75">
        <v>2127</v>
      </c>
      <c r="D86" s="75">
        <v>2127</v>
      </c>
      <c r="E86" s="75">
        <v>0</v>
      </c>
      <c r="F86" s="75">
        <v>60</v>
      </c>
      <c r="G86" s="75">
        <v>59</v>
      </c>
      <c r="H86" s="75">
        <v>1</v>
      </c>
      <c r="I86" s="704" t="s">
        <v>529</v>
      </c>
      <c r="J86" s="705"/>
    </row>
    <row r="87" spans="1:10" x14ac:dyDescent="0.2">
      <c r="A87" s="289">
        <v>3830</v>
      </c>
      <c r="B87" s="290" t="s">
        <v>416</v>
      </c>
      <c r="C87" s="216">
        <v>2127</v>
      </c>
      <c r="D87" s="216">
        <v>2127</v>
      </c>
      <c r="E87" s="216">
        <v>0</v>
      </c>
      <c r="F87" s="216">
        <v>60</v>
      </c>
      <c r="G87" s="216">
        <v>59</v>
      </c>
      <c r="H87" s="216"/>
      <c r="I87" s="706" t="s">
        <v>468</v>
      </c>
      <c r="J87" s="707"/>
    </row>
    <row r="88" spans="1:10" s="202" customFormat="1" x14ac:dyDescent="0.2">
      <c r="A88" s="305">
        <v>39</v>
      </c>
      <c r="B88" s="277" t="s">
        <v>527</v>
      </c>
      <c r="C88" s="75">
        <v>7436</v>
      </c>
      <c r="D88" s="75">
        <v>7436</v>
      </c>
      <c r="E88" s="75">
        <v>0</v>
      </c>
      <c r="F88" s="75">
        <v>128</v>
      </c>
      <c r="G88" s="75">
        <v>127</v>
      </c>
      <c r="H88" s="75">
        <v>1</v>
      </c>
      <c r="I88" s="704" t="s">
        <v>469</v>
      </c>
      <c r="J88" s="705"/>
    </row>
    <row r="89" spans="1:10" x14ac:dyDescent="0.2">
      <c r="A89" s="320">
        <v>3900</v>
      </c>
      <c r="B89" s="321" t="s">
        <v>527</v>
      </c>
      <c r="C89" s="323">
        <v>7436</v>
      </c>
      <c r="D89" s="323">
        <v>7436</v>
      </c>
      <c r="E89" s="323">
        <v>0</v>
      </c>
      <c r="F89" s="323">
        <v>128</v>
      </c>
      <c r="G89" s="323">
        <v>127</v>
      </c>
      <c r="H89" s="323">
        <v>1</v>
      </c>
      <c r="I89" s="708" t="s">
        <v>469</v>
      </c>
      <c r="J89" s="709"/>
    </row>
    <row r="90" spans="1:10" s="202" customFormat="1" ht="33.75" customHeight="1" x14ac:dyDescent="0.2">
      <c r="A90" s="636" t="s">
        <v>4</v>
      </c>
      <c r="B90" s="637"/>
      <c r="C90" s="386">
        <v>21400657</v>
      </c>
      <c r="D90" s="386">
        <v>15325875</v>
      </c>
      <c r="E90" s="386">
        <v>6074782</v>
      </c>
      <c r="F90" s="386">
        <v>139935</v>
      </c>
      <c r="G90" s="386">
        <v>129776</v>
      </c>
      <c r="H90" s="386">
        <v>10159</v>
      </c>
      <c r="I90" s="597" t="s">
        <v>0</v>
      </c>
      <c r="J90" s="598"/>
    </row>
  </sheetData>
  <mergeCells count="96">
    <mergeCell ref="A90:B90"/>
    <mergeCell ref="I30:J30"/>
    <mergeCell ref="I31:J31"/>
    <mergeCell ref="I33:J33"/>
    <mergeCell ref="I27:J27"/>
    <mergeCell ref="I28:J28"/>
    <mergeCell ref="I29:J29"/>
    <mergeCell ref="I32:J32"/>
    <mergeCell ref="I37:J37"/>
    <mergeCell ref="I35:J35"/>
    <mergeCell ref="I34:J34"/>
    <mergeCell ref="I36:J36"/>
    <mergeCell ref="I90:J90"/>
    <mergeCell ref="I38:J38"/>
    <mergeCell ref="I40:J40"/>
    <mergeCell ref="I43:J43"/>
    <mergeCell ref="I47:J47"/>
    <mergeCell ref="I48:J48"/>
    <mergeCell ref="I25:J25"/>
    <mergeCell ref="I26:J26"/>
    <mergeCell ref="I24:J24"/>
    <mergeCell ref="I46:J46"/>
    <mergeCell ref="I39:J39"/>
    <mergeCell ref="I41:J41"/>
    <mergeCell ref="I42:J42"/>
    <mergeCell ref="I44:J44"/>
    <mergeCell ref="I45:J45"/>
    <mergeCell ref="A7:A10"/>
    <mergeCell ref="B7:B10"/>
    <mergeCell ref="I14:J14"/>
    <mergeCell ref="C7:E7"/>
    <mergeCell ref="F7:H7"/>
    <mergeCell ref="I7:J10"/>
    <mergeCell ref="C8:E8"/>
    <mergeCell ref="F8:H8"/>
    <mergeCell ref="I11:J11"/>
    <mergeCell ref="I12:J12"/>
    <mergeCell ref="A5:J5"/>
    <mergeCell ref="A6:B6"/>
    <mergeCell ref="A1:J1"/>
    <mergeCell ref="A2:J2"/>
    <mergeCell ref="A3:J3"/>
    <mergeCell ref="A4:J4"/>
    <mergeCell ref="C6:H6"/>
    <mergeCell ref="I6:J6"/>
    <mergeCell ref="I23:J23"/>
    <mergeCell ref="I22:J22"/>
    <mergeCell ref="I13:J13"/>
    <mergeCell ref="I21:J21"/>
    <mergeCell ref="I15:J15"/>
    <mergeCell ref="I16:J16"/>
    <mergeCell ref="I17:J17"/>
    <mergeCell ref="I18:J18"/>
    <mergeCell ref="I19:J19"/>
    <mergeCell ref="I20:J20"/>
    <mergeCell ref="I49:J49"/>
    <mergeCell ref="I50:J50"/>
    <mergeCell ref="I51:J51"/>
    <mergeCell ref="I52:J52"/>
    <mergeCell ref="I53:J53"/>
    <mergeCell ref="I59:J59"/>
    <mergeCell ref="I60:J60"/>
    <mergeCell ref="I61:J61"/>
    <mergeCell ref="I54:J54"/>
    <mergeCell ref="I55:J55"/>
    <mergeCell ref="I56:J56"/>
    <mergeCell ref="I57:J57"/>
    <mergeCell ref="I58:J58"/>
    <mergeCell ref="I62:J62"/>
    <mergeCell ref="I63:J63"/>
    <mergeCell ref="I64:J64"/>
    <mergeCell ref="I65:J65"/>
    <mergeCell ref="I76:J76"/>
    <mergeCell ref="I66:J66"/>
    <mergeCell ref="I67:J67"/>
    <mergeCell ref="I68:J68"/>
    <mergeCell ref="I69:J69"/>
    <mergeCell ref="I70:J70"/>
    <mergeCell ref="I71:J71"/>
    <mergeCell ref="I72:J72"/>
    <mergeCell ref="I73:J73"/>
    <mergeCell ref="I74:J74"/>
    <mergeCell ref="I75:J75"/>
    <mergeCell ref="I86:J86"/>
    <mergeCell ref="I87:J87"/>
    <mergeCell ref="I88:J88"/>
    <mergeCell ref="I89:J89"/>
    <mergeCell ref="I77:J77"/>
    <mergeCell ref="I78:J78"/>
    <mergeCell ref="I79:J79"/>
    <mergeCell ref="I80:J80"/>
    <mergeCell ref="I81:J81"/>
    <mergeCell ref="I83:J83"/>
    <mergeCell ref="I84:J84"/>
    <mergeCell ref="I82:J82"/>
    <mergeCell ref="I85:J85"/>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83"/>
  <sheetViews>
    <sheetView view="pageBreakPreview" zoomScaleNormal="100" zoomScaleSheetLayoutView="100" workbookViewId="0">
      <selection activeCell="A10" sqref="A10"/>
    </sheetView>
  </sheetViews>
  <sheetFormatPr defaultRowHeight="23.25" x14ac:dyDescent="0.2"/>
  <cols>
    <col min="1" max="1" width="10.6640625" style="231" customWidth="1"/>
    <col min="2" max="2" width="39.44140625" style="231" customWidth="1"/>
    <col min="3" max="3" width="1.6640625" style="230" bestFit="1" customWidth="1"/>
    <col min="4" max="4" width="38.88671875" style="230" customWidth="1"/>
    <col min="5" max="5" width="9.6640625" style="230" customWidth="1"/>
    <col min="6" max="11" width="1.6640625" style="230" bestFit="1" customWidth="1"/>
    <col min="12" max="16384" width="8.88671875" style="230"/>
  </cols>
  <sheetData>
    <row r="1" spans="1:11" s="156" customFormat="1" ht="49.5" customHeight="1" x14ac:dyDescent="0.2">
      <c r="A1" s="481"/>
      <c r="B1" s="481"/>
      <c r="C1" s="481"/>
      <c r="D1" s="481"/>
      <c r="E1" s="481"/>
      <c r="F1" s="224"/>
      <c r="G1" s="228"/>
      <c r="H1" s="228"/>
    </row>
    <row r="2" spans="1:11" ht="57.75" customHeight="1" x14ac:dyDescent="0.2">
      <c r="A2" s="482" t="s">
        <v>122</v>
      </c>
      <c r="B2" s="482"/>
      <c r="C2" s="229"/>
      <c r="D2" s="483"/>
      <c r="E2" s="483"/>
      <c r="I2" s="229"/>
      <c r="J2" s="229"/>
      <c r="K2" s="229"/>
    </row>
    <row r="3" spans="1:11" ht="108" customHeight="1" x14ac:dyDescent="0.2">
      <c r="A3" s="480" t="s">
        <v>499</v>
      </c>
      <c r="B3" s="480"/>
      <c r="C3" s="66"/>
      <c r="D3" s="476" t="s">
        <v>498</v>
      </c>
      <c r="E3" s="476"/>
    </row>
    <row r="4" spans="1:11" ht="85.5" customHeight="1" x14ac:dyDescent="0.2">
      <c r="A4" s="480" t="s">
        <v>310</v>
      </c>
      <c r="B4" s="480"/>
      <c r="C4" s="66"/>
      <c r="D4" s="476" t="s">
        <v>637</v>
      </c>
      <c r="E4" s="476"/>
    </row>
    <row r="5" spans="1:11" ht="54.75" customHeight="1" x14ac:dyDescent="0.2">
      <c r="A5" s="475" t="s">
        <v>311</v>
      </c>
      <c r="B5" s="475"/>
      <c r="C5" s="66"/>
      <c r="D5" s="476" t="s">
        <v>471</v>
      </c>
      <c r="E5" s="476"/>
    </row>
    <row r="6" spans="1:11" ht="37.5" customHeight="1" x14ac:dyDescent="0.2">
      <c r="A6" s="475" t="s">
        <v>312</v>
      </c>
      <c r="B6" s="475"/>
      <c r="C6" s="67"/>
      <c r="D6" s="476" t="s">
        <v>313</v>
      </c>
      <c r="E6" s="476"/>
    </row>
    <row r="7" spans="1:11" ht="67.5" customHeight="1" x14ac:dyDescent="0.2">
      <c r="A7" s="477" t="s">
        <v>371</v>
      </c>
      <c r="B7" s="477"/>
      <c r="C7" s="68"/>
      <c r="D7" s="478" t="s">
        <v>631</v>
      </c>
      <c r="E7" s="479"/>
    </row>
    <row r="8" spans="1:11" ht="67.5" customHeight="1" x14ac:dyDescent="0.2">
      <c r="A8" s="352"/>
      <c r="B8" s="352"/>
      <c r="C8" s="68"/>
      <c r="D8" s="353"/>
      <c r="E8" s="354"/>
    </row>
    <row r="9" spans="1:11" ht="67.5" customHeight="1" x14ac:dyDescent="0.2">
      <c r="E9" s="232"/>
    </row>
    <row r="10" spans="1:11" ht="43.5" customHeight="1" x14ac:dyDescent="0.2">
      <c r="A10" s="232"/>
      <c r="B10" s="232"/>
      <c r="D10" s="232"/>
    </row>
    <row r="12" spans="1:11" ht="29.25" customHeight="1" x14ac:dyDescent="0.2">
      <c r="A12" s="233"/>
    </row>
    <row r="14" spans="1:11" x14ac:dyDescent="0.2">
      <c r="A14" s="234"/>
    </row>
    <row r="15" spans="1:11" x14ac:dyDescent="0.2">
      <c r="A15" s="235"/>
    </row>
    <row r="17" spans="1:1" x14ac:dyDescent="0.2">
      <c r="A17" s="233"/>
    </row>
    <row r="19" spans="1:1" x14ac:dyDescent="0.2">
      <c r="A19" s="236"/>
    </row>
    <row r="20" spans="1:1" x14ac:dyDescent="0.2">
      <c r="A20" s="237"/>
    </row>
    <row r="21" spans="1:1" x14ac:dyDescent="0.2">
      <c r="A21" s="233"/>
    </row>
    <row r="22" spans="1:1" x14ac:dyDescent="0.2">
      <c r="A22" s="237"/>
    </row>
    <row r="23" spans="1:1" x14ac:dyDescent="0.2">
      <c r="A23" s="233"/>
    </row>
    <row r="24" spans="1:1" x14ac:dyDescent="0.2">
      <c r="A24" s="238"/>
    </row>
    <row r="25" spans="1:1" x14ac:dyDescent="0.2">
      <c r="A25" s="233"/>
    </row>
    <row r="26" spans="1:1" x14ac:dyDescent="0.2">
      <c r="A26" s="237"/>
    </row>
    <row r="27" spans="1:1" x14ac:dyDescent="0.2">
      <c r="A27" s="233"/>
    </row>
    <row r="28" spans="1:1" x14ac:dyDescent="0.2">
      <c r="A28" s="238"/>
    </row>
    <row r="29" spans="1:1" x14ac:dyDescent="0.2">
      <c r="A29" s="233"/>
    </row>
    <row r="30" spans="1:1" x14ac:dyDescent="0.2">
      <c r="A30" s="233"/>
    </row>
    <row r="31" spans="1:1" x14ac:dyDescent="0.2">
      <c r="A31" s="237"/>
    </row>
    <row r="32" spans="1:1" x14ac:dyDescent="0.2">
      <c r="A32" s="233"/>
    </row>
    <row r="33" spans="1:11" x14ac:dyDescent="0.2">
      <c r="A33" s="233"/>
    </row>
    <row r="35" spans="1:11" x14ac:dyDescent="0.2">
      <c r="A35" s="233"/>
    </row>
    <row r="37" spans="1:11" x14ac:dyDescent="0.2">
      <c r="A37" s="233"/>
    </row>
    <row r="38" spans="1:11" x14ac:dyDescent="0.2">
      <c r="A38" s="237">
        <v>36</v>
      </c>
    </row>
    <row r="39" spans="1:11" x14ac:dyDescent="0.2">
      <c r="A39" s="233"/>
    </row>
    <row r="40" spans="1:11" x14ac:dyDescent="0.2">
      <c r="A40" s="233"/>
    </row>
    <row r="41" spans="1:11" x14ac:dyDescent="0.2">
      <c r="A41" s="233"/>
      <c r="C41" s="230">
        <f>C14+C17+C19+C21+C23+C25+C27+C29+C30+C32+C33+C35+C37+C39+C40</f>
        <v>0</v>
      </c>
      <c r="D41" s="230">
        <f t="shared" ref="D41:K41" si="0">D14+D17+D19+D21+D23+D25+D27+D29+D30+D32+D33+D35+D37+D39+D40</f>
        <v>0</v>
      </c>
      <c r="E41" s="230">
        <f t="shared" si="0"/>
        <v>0</v>
      </c>
      <c r="F41" s="230">
        <f t="shared" si="0"/>
        <v>0</v>
      </c>
      <c r="G41" s="230">
        <f t="shared" si="0"/>
        <v>0</v>
      </c>
      <c r="H41" s="230">
        <f t="shared" si="0"/>
        <v>0</v>
      </c>
      <c r="I41" s="230">
        <f t="shared" si="0"/>
        <v>0</v>
      </c>
      <c r="J41" s="230">
        <f t="shared" si="0"/>
        <v>0</v>
      </c>
      <c r="K41" s="230">
        <f t="shared" si="0"/>
        <v>0</v>
      </c>
    </row>
    <row r="42" spans="1:11" x14ac:dyDescent="0.2">
      <c r="A42" s="233"/>
    </row>
    <row r="43" spans="1:11" x14ac:dyDescent="0.2">
      <c r="C43" s="230">
        <f>C14+C17+C19+C21+C23+C25+C27+C29+C30+C32+C33+C35+C37+C39+C40</f>
        <v>0</v>
      </c>
      <c r="D43" s="230">
        <f t="shared" ref="D43:K43" si="1">D14+D17+D19+D21+D23+D25+D27+D29+D30+D32+D33+D35+D37+D39+D40</f>
        <v>0</v>
      </c>
      <c r="E43" s="230">
        <f t="shared" si="1"/>
        <v>0</v>
      </c>
      <c r="F43" s="230">
        <f t="shared" si="1"/>
        <v>0</v>
      </c>
      <c r="G43" s="230">
        <f t="shared" si="1"/>
        <v>0</v>
      </c>
      <c r="H43" s="230">
        <f t="shared" si="1"/>
        <v>0</v>
      </c>
      <c r="I43" s="230">
        <f t="shared" si="1"/>
        <v>0</v>
      </c>
      <c r="J43" s="230">
        <f t="shared" si="1"/>
        <v>0</v>
      </c>
      <c r="K43" s="230">
        <f t="shared" si="1"/>
        <v>0</v>
      </c>
    </row>
    <row r="44" spans="1:11" x14ac:dyDescent="0.2">
      <c r="A44" s="233"/>
    </row>
    <row r="45" spans="1:11" x14ac:dyDescent="0.2">
      <c r="A45" s="233"/>
    </row>
    <row r="47" spans="1:11" x14ac:dyDescent="0.2">
      <c r="A47" s="233"/>
    </row>
    <row r="48" spans="1:11" x14ac:dyDescent="0.2">
      <c r="A48" s="233"/>
    </row>
    <row r="50" spans="1:1" x14ac:dyDescent="0.2">
      <c r="A50" s="233"/>
    </row>
    <row r="51" spans="1:1" x14ac:dyDescent="0.2">
      <c r="A51" s="233"/>
    </row>
    <row r="52" spans="1:1" x14ac:dyDescent="0.2">
      <c r="A52" s="233"/>
    </row>
    <row r="54" spans="1:1" x14ac:dyDescent="0.2">
      <c r="A54" s="233"/>
    </row>
    <row r="56" spans="1:1" x14ac:dyDescent="0.2">
      <c r="A56" s="233"/>
    </row>
    <row r="57" spans="1:1" x14ac:dyDescent="0.2">
      <c r="A57" s="233"/>
    </row>
    <row r="58" spans="1:1" x14ac:dyDescent="0.2">
      <c r="A58" s="233"/>
    </row>
    <row r="60" spans="1:1" x14ac:dyDescent="0.2">
      <c r="A60" s="233"/>
    </row>
    <row r="61" spans="1:1" x14ac:dyDescent="0.2">
      <c r="A61" s="233"/>
    </row>
    <row r="62" spans="1:1" x14ac:dyDescent="0.2">
      <c r="A62" s="233"/>
    </row>
    <row r="63" spans="1:1" x14ac:dyDescent="0.2">
      <c r="A63" s="233"/>
    </row>
    <row r="64" spans="1:1" x14ac:dyDescent="0.2">
      <c r="A64" s="233"/>
    </row>
    <row r="66" spans="1:1" x14ac:dyDescent="0.2">
      <c r="A66" s="233"/>
    </row>
    <row r="68" spans="1:1" x14ac:dyDescent="0.2">
      <c r="A68" s="233"/>
    </row>
    <row r="70" spans="1:1" x14ac:dyDescent="0.2">
      <c r="A70" s="233"/>
    </row>
    <row r="72" spans="1:1" x14ac:dyDescent="0.2">
      <c r="A72" s="233"/>
    </row>
    <row r="73" spans="1:1" x14ac:dyDescent="0.2">
      <c r="A73" s="233"/>
    </row>
    <row r="75" spans="1:1" x14ac:dyDescent="0.2">
      <c r="A75" s="233"/>
    </row>
    <row r="78" spans="1:1" x14ac:dyDescent="0.2">
      <c r="A78" s="233"/>
    </row>
    <row r="80" spans="1:1" ht="24" customHeight="1" x14ac:dyDescent="0.2"/>
    <row r="82" spans="3:14" x14ac:dyDescent="0.2">
      <c r="C82" s="156">
        <f t="shared" ref="C82:H82" si="2">C14+C15+C17+C20+C21+C22+C23+C24+C26+C28+C30+C31+C33+C35+C37+C39+C41+C42+C44+C45+C47+C48+C50+C51+C52+C54+C56+C57+C58+C60+C61+C62+C63+C64+C66+C68+C70+C72+C73+C75+C78</f>
        <v>0</v>
      </c>
      <c r="D82" s="156">
        <f t="shared" si="2"/>
        <v>0</v>
      </c>
      <c r="E82" s="156">
        <f t="shared" si="2"/>
        <v>0</v>
      </c>
      <c r="F82" s="156">
        <f t="shared" si="2"/>
        <v>0</v>
      </c>
      <c r="G82" s="156">
        <f t="shared" si="2"/>
        <v>0</v>
      </c>
      <c r="H82" s="156">
        <f t="shared" si="2"/>
        <v>0</v>
      </c>
      <c r="I82" s="156"/>
      <c r="J82" s="156"/>
      <c r="K82" s="156"/>
      <c r="L82" s="156"/>
      <c r="M82" s="156"/>
      <c r="N82" s="156"/>
    </row>
    <row r="83" spans="3:14" x14ac:dyDescent="0.2">
      <c r="C83" s="156"/>
      <c r="D83" s="156"/>
      <c r="E83" s="156"/>
      <c r="F83" s="156"/>
      <c r="G83" s="156"/>
      <c r="H83" s="156"/>
      <c r="I83" s="156"/>
      <c r="J83" s="156"/>
      <c r="K83" s="156"/>
      <c r="L83" s="156"/>
      <c r="M83" s="156"/>
      <c r="N83" s="156"/>
    </row>
  </sheetData>
  <mergeCells count="13">
    <mergeCell ref="A4:B4"/>
    <mergeCell ref="D4:E4"/>
    <mergeCell ref="A1:E1"/>
    <mergeCell ref="A2:B2"/>
    <mergeCell ref="D2:E2"/>
    <mergeCell ref="A3:B3"/>
    <mergeCell ref="D3:E3"/>
    <mergeCell ref="A5:B5"/>
    <mergeCell ref="D5:E5"/>
    <mergeCell ref="A6:B6"/>
    <mergeCell ref="D6:E6"/>
    <mergeCell ref="A7:B7"/>
    <mergeCell ref="D7:E7"/>
  </mergeCells>
  <printOptions horizontalCentered="1"/>
  <pageMargins left="0" right="0" top="0.39370078740157483" bottom="0" header="0.31496062992125984" footer="0.31496062992125984"/>
  <pageSetup paperSize="9" orientation="landscape" r:id="rId1"/>
  <drawing r:id="rId2"/>
  <legacyDrawing r:id="rId3"/>
  <oleObjects>
    <mc:AlternateContent xmlns:mc="http://schemas.openxmlformats.org/markup-compatibility/2006">
      <mc:Choice Requires="x14">
        <oleObject progId="MSWordArt.2" shapeId="44033" r:id="rId4">
          <objectPr defaultSize="0" autoPict="0" r:id="rId5">
            <anchor moveWithCells="1" sizeWithCells="1">
              <from>
                <xdr:col>3</xdr:col>
                <xdr:colOff>1457325</xdr:colOff>
                <xdr:row>1</xdr:row>
                <xdr:rowOff>57150</xdr:rowOff>
              </from>
              <to>
                <xdr:col>3</xdr:col>
                <xdr:colOff>2343150</xdr:colOff>
                <xdr:row>1</xdr:row>
                <xdr:rowOff>590550</xdr:rowOff>
              </to>
            </anchor>
          </objectPr>
        </oleObject>
      </mc:Choice>
      <mc:Fallback>
        <oleObject progId="MSWordArt.2" shapeId="44033"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6"/>
  <sheetViews>
    <sheetView view="pageBreakPreview" zoomScale="90" zoomScaleNormal="100" zoomScaleSheetLayoutView="90" workbookViewId="0">
      <selection activeCell="C24" sqref="C24"/>
    </sheetView>
  </sheetViews>
  <sheetFormatPr defaultRowHeight="15" x14ac:dyDescent="0.2"/>
  <cols>
    <col min="1" max="1" width="32.5546875" style="59" customWidth="1"/>
    <col min="2" max="2" width="9.109375" style="440" customWidth="1"/>
    <col min="3" max="3" width="12.33203125" style="8" customWidth="1"/>
    <col min="4" max="4" width="12.109375" style="8" customWidth="1"/>
    <col min="5" max="5" width="8.6640625" style="1" customWidth="1"/>
    <col min="6" max="6" width="33.33203125" style="1" customWidth="1"/>
    <col min="7" max="16384" width="8.88671875" style="1"/>
  </cols>
  <sheetData>
    <row r="1" spans="1:7" s="11" customFormat="1" ht="45" customHeight="1" x14ac:dyDescent="0.2">
      <c r="A1" s="573"/>
      <c r="B1" s="573"/>
      <c r="C1" s="573"/>
      <c r="D1" s="573"/>
      <c r="E1" s="573"/>
      <c r="F1" s="573"/>
      <c r="G1" s="12"/>
    </row>
    <row r="2" spans="1:7" ht="20.25" x14ac:dyDescent="0.2">
      <c r="A2" s="577" t="s">
        <v>682</v>
      </c>
      <c r="B2" s="577"/>
      <c r="C2" s="577"/>
      <c r="D2" s="577"/>
      <c r="E2" s="577"/>
      <c r="F2" s="577"/>
    </row>
    <row r="3" spans="1:7" ht="20.25" x14ac:dyDescent="0.2">
      <c r="A3" s="577" t="s">
        <v>276</v>
      </c>
      <c r="B3" s="577"/>
      <c r="C3" s="577"/>
      <c r="D3" s="577"/>
      <c r="E3" s="577"/>
      <c r="F3" s="577"/>
    </row>
    <row r="4" spans="1:7" ht="15.75" customHeight="1" x14ac:dyDescent="0.2">
      <c r="A4" s="581" t="s">
        <v>683</v>
      </c>
      <c r="B4" s="581"/>
      <c r="C4" s="581"/>
      <c r="D4" s="581"/>
      <c r="E4" s="581"/>
      <c r="F4" s="581"/>
    </row>
    <row r="5" spans="1:7" ht="15.75" customHeight="1" x14ac:dyDescent="0.2">
      <c r="A5" s="581" t="s">
        <v>275</v>
      </c>
      <c r="B5" s="581"/>
      <c r="C5" s="581"/>
      <c r="D5" s="581"/>
      <c r="E5" s="581"/>
      <c r="F5" s="581"/>
    </row>
    <row r="6" spans="1:7" ht="15.75" x14ac:dyDescent="0.2">
      <c r="A6" s="582" t="s">
        <v>624</v>
      </c>
      <c r="B6" s="582"/>
      <c r="C6" s="574">
        <v>2014</v>
      </c>
      <c r="D6" s="574"/>
      <c r="E6" s="606" t="s">
        <v>288</v>
      </c>
      <c r="F6" s="606"/>
    </row>
    <row r="7" spans="1:7" ht="21" customHeight="1" x14ac:dyDescent="0.2">
      <c r="A7" s="608" t="s">
        <v>100</v>
      </c>
      <c r="B7" s="621" t="s">
        <v>99</v>
      </c>
      <c r="C7" s="611" t="s">
        <v>101</v>
      </c>
      <c r="D7" s="613" t="s">
        <v>12</v>
      </c>
      <c r="E7" s="575" t="s">
        <v>98</v>
      </c>
      <c r="F7" s="575" t="s">
        <v>97</v>
      </c>
    </row>
    <row r="8" spans="1:7" ht="16.5" customHeight="1" x14ac:dyDescent="0.2">
      <c r="A8" s="609"/>
      <c r="B8" s="622"/>
      <c r="C8" s="612"/>
      <c r="D8" s="614"/>
      <c r="E8" s="583"/>
      <c r="F8" s="583"/>
    </row>
    <row r="9" spans="1:7" ht="22.5" x14ac:dyDescent="0.2">
      <c r="A9" s="610"/>
      <c r="B9" s="576"/>
      <c r="C9" s="419" t="s">
        <v>102</v>
      </c>
      <c r="D9" s="419" t="s">
        <v>14</v>
      </c>
      <c r="E9" s="584"/>
      <c r="F9" s="584"/>
    </row>
    <row r="10" spans="1:7" s="6" customFormat="1" ht="13.5" customHeight="1" thickBot="1" x14ac:dyDescent="0.25">
      <c r="A10" s="633" t="s">
        <v>17</v>
      </c>
      <c r="B10" s="437" t="s">
        <v>93</v>
      </c>
      <c r="C10" s="193">
        <v>0</v>
      </c>
      <c r="D10" s="193">
        <v>343</v>
      </c>
      <c r="E10" s="38" t="s">
        <v>94</v>
      </c>
      <c r="F10" s="742" t="s">
        <v>18</v>
      </c>
    </row>
    <row r="11" spans="1:7" s="6" customFormat="1" ht="13.5" customHeight="1" thickTop="1" thickBot="1" x14ac:dyDescent="0.25">
      <c r="A11" s="630"/>
      <c r="B11" s="438" t="s">
        <v>95</v>
      </c>
      <c r="C11" s="43">
        <v>0</v>
      </c>
      <c r="D11" s="193">
        <v>6</v>
      </c>
      <c r="E11" s="39" t="s">
        <v>96</v>
      </c>
      <c r="F11" s="737"/>
    </row>
    <row r="12" spans="1:7" s="6" customFormat="1" ht="13.5" customHeight="1" thickTop="1" thickBot="1" x14ac:dyDescent="0.25">
      <c r="A12" s="630"/>
      <c r="B12" s="438" t="s">
        <v>4</v>
      </c>
      <c r="C12" s="43">
        <v>109417</v>
      </c>
      <c r="D12" s="193">
        <v>349</v>
      </c>
      <c r="E12" s="39" t="s">
        <v>0</v>
      </c>
      <c r="F12" s="623"/>
    </row>
    <row r="13" spans="1:7" s="6" customFormat="1" ht="13.5" customHeight="1" thickTop="1" thickBot="1" x14ac:dyDescent="0.25">
      <c r="A13" s="629" t="s">
        <v>19</v>
      </c>
      <c r="B13" s="92" t="s">
        <v>93</v>
      </c>
      <c r="C13" s="105">
        <v>0</v>
      </c>
      <c r="D13" s="105">
        <v>237</v>
      </c>
      <c r="E13" s="87" t="s">
        <v>94</v>
      </c>
      <c r="F13" s="739" t="s">
        <v>20</v>
      </c>
    </row>
    <row r="14" spans="1:7" s="6" customFormat="1" ht="13.5" customHeight="1" thickTop="1" thickBot="1" x14ac:dyDescent="0.25">
      <c r="A14" s="629"/>
      <c r="B14" s="92" t="s">
        <v>95</v>
      </c>
      <c r="C14" s="105">
        <v>0</v>
      </c>
      <c r="D14" s="105">
        <v>3</v>
      </c>
      <c r="E14" s="87" t="s">
        <v>96</v>
      </c>
      <c r="F14" s="740"/>
    </row>
    <row r="15" spans="1:7" s="6" customFormat="1" ht="13.5" customHeight="1" thickTop="1" thickBot="1" x14ac:dyDescent="0.25">
      <c r="A15" s="629"/>
      <c r="B15" s="92" t="s">
        <v>4</v>
      </c>
      <c r="C15" s="105">
        <v>0</v>
      </c>
      <c r="D15" s="105">
        <v>240</v>
      </c>
      <c r="E15" s="87" t="s">
        <v>0</v>
      </c>
      <c r="F15" s="741"/>
    </row>
    <row r="16" spans="1:7" s="6" customFormat="1" ht="13.5" customHeight="1" thickTop="1" thickBot="1" x14ac:dyDescent="0.25">
      <c r="A16" s="630" t="s">
        <v>21</v>
      </c>
      <c r="B16" s="438" t="s">
        <v>93</v>
      </c>
      <c r="C16" s="43">
        <v>0</v>
      </c>
      <c r="D16" s="43">
        <v>3491</v>
      </c>
      <c r="E16" s="39" t="s">
        <v>94</v>
      </c>
      <c r="F16" s="632" t="s">
        <v>22</v>
      </c>
    </row>
    <row r="17" spans="1:6" s="6" customFormat="1" ht="13.5" customHeight="1" thickTop="1" thickBot="1" x14ac:dyDescent="0.25">
      <c r="A17" s="630"/>
      <c r="B17" s="438" t="s">
        <v>95</v>
      </c>
      <c r="C17" s="43">
        <v>0</v>
      </c>
      <c r="D17" s="43">
        <v>124</v>
      </c>
      <c r="E17" s="39" t="s">
        <v>96</v>
      </c>
      <c r="F17" s="737"/>
    </row>
    <row r="18" spans="1:6" s="6" customFormat="1" ht="13.5" customHeight="1" thickTop="1" thickBot="1" x14ac:dyDescent="0.25">
      <c r="A18" s="630"/>
      <c r="B18" s="438" t="s">
        <v>4</v>
      </c>
      <c r="C18" s="43">
        <v>1946306</v>
      </c>
      <c r="D18" s="43">
        <v>3615</v>
      </c>
      <c r="E18" s="39" t="s">
        <v>0</v>
      </c>
      <c r="F18" s="623"/>
    </row>
    <row r="19" spans="1:6" s="6" customFormat="1" ht="13.5" customHeight="1" thickTop="1" thickBot="1" x14ac:dyDescent="0.25">
      <c r="A19" s="629" t="s">
        <v>23</v>
      </c>
      <c r="B19" s="92" t="s">
        <v>93</v>
      </c>
      <c r="C19" s="105">
        <v>0</v>
      </c>
      <c r="D19" s="105">
        <v>4668</v>
      </c>
      <c r="E19" s="87" t="s">
        <v>94</v>
      </c>
      <c r="F19" s="739" t="s">
        <v>24</v>
      </c>
    </row>
    <row r="20" spans="1:6" s="6" customFormat="1" ht="13.5" customHeight="1" thickTop="1" thickBot="1" x14ac:dyDescent="0.25">
      <c r="A20" s="629"/>
      <c r="B20" s="92" t="s">
        <v>95</v>
      </c>
      <c r="C20" s="105">
        <v>0</v>
      </c>
      <c r="D20" s="105">
        <v>629</v>
      </c>
      <c r="E20" s="87" t="s">
        <v>96</v>
      </c>
      <c r="F20" s="740"/>
    </row>
    <row r="21" spans="1:6" s="6" customFormat="1" ht="13.5" customHeight="1" thickTop="1" thickBot="1" x14ac:dyDescent="0.25">
      <c r="A21" s="629"/>
      <c r="B21" s="92" t="s">
        <v>4</v>
      </c>
      <c r="C21" s="105">
        <v>1694794</v>
      </c>
      <c r="D21" s="105">
        <v>5297</v>
      </c>
      <c r="E21" s="87" t="s">
        <v>0</v>
      </c>
      <c r="F21" s="741"/>
    </row>
    <row r="22" spans="1:6" s="6" customFormat="1" ht="14.25" customHeight="1" thickTop="1" thickBot="1" x14ac:dyDescent="0.25">
      <c r="A22" s="630" t="s">
        <v>369</v>
      </c>
      <c r="B22" s="438" t="s">
        <v>93</v>
      </c>
      <c r="C22" s="43">
        <v>0</v>
      </c>
      <c r="D22" s="43">
        <v>21125</v>
      </c>
      <c r="E22" s="39" t="s">
        <v>94</v>
      </c>
      <c r="F22" s="632" t="s">
        <v>25</v>
      </c>
    </row>
    <row r="23" spans="1:6" s="6" customFormat="1" ht="14.25" customHeight="1" thickTop="1" thickBot="1" x14ac:dyDescent="0.25">
      <c r="A23" s="630"/>
      <c r="B23" s="438" t="s">
        <v>95</v>
      </c>
      <c r="C23" s="43">
        <v>0</v>
      </c>
      <c r="D23" s="43">
        <v>1573</v>
      </c>
      <c r="E23" s="39" t="s">
        <v>96</v>
      </c>
      <c r="F23" s="737"/>
    </row>
    <row r="24" spans="1:6" s="6" customFormat="1" ht="16.5" thickTop="1" thickBot="1" x14ac:dyDescent="0.25">
      <c r="A24" s="630"/>
      <c r="B24" s="438" t="s">
        <v>4</v>
      </c>
      <c r="C24" s="43">
        <v>6844466</v>
      </c>
      <c r="D24" s="43">
        <v>22698</v>
      </c>
      <c r="E24" s="39" t="s">
        <v>0</v>
      </c>
      <c r="F24" s="623"/>
    </row>
    <row r="25" spans="1:6" s="6" customFormat="1" ht="16.5" thickTop="1" thickBot="1" x14ac:dyDescent="0.25">
      <c r="A25" s="629" t="s">
        <v>26</v>
      </c>
      <c r="B25" s="92" t="s">
        <v>93</v>
      </c>
      <c r="C25" s="105">
        <v>0</v>
      </c>
      <c r="D25" s="105">
        <v>7535</v>
      </c>
      <c r="E25" s="87" t="s">
        <v>94</v>
      </c>
      <c r="F25" s="739" t="s">
        <v>27</v>
      </c>
    </row>
    <row r="26" spans="1:6" s="6" customFormat="1" ht="16.5" thickTop="1" thickBot="1" x14ac:dyDescent="0.25">
      <c r="A26" s="629"/>
      <c r="B26" s="92" t="s">
        <v>95</v>
      </c>
      <c r="C26" s="105">
        <v>0</v>
      </c>
      <c r="D26" s="105">
        <v>1577</v>
      </c>
      <c r="E26" s="87" t="s">
        <v>96</v>
      </c>
      <c r="F26" s="740"/>
    </row>
    <row r="27" spans="1:6" s="6" customFormat="1" ht="13.5" customHeight="1" thickTop="1" thickBot="1" x14ac:dyDescent="0.25">
      <c r="A27" s="629"/>
      <c r="B27" s="92" t="s">
        <v>4</v>
      </c>
      <c r="C27" s="105">
        <v>1186637</v>
      </c>
      <c r="D27" s="105">
        <v>9112</v>
      </c>
      <c r="E27" s="87" t="s">
        <v>0</v>
      </c>
      <c r="F27" s="741"/>
    </row>
    <row r="28" spans="1:6" s="6" customFormat="1" ht="13.5" customHeight="1" thickTop="1" thickBot="1" x14ac:dyDescent="0.25">
      <c r="A28" s="630" t="s">
        <v>28</v>
      </c>
      <c r="B28" s="438" t="s">
        <v>93</v>
      </c>
      <c r="C28" s="43">
        <v>0</v>
      </c>
      <c r="D28" s="43">
        <v>9337</v>
      </c>
      <c r="E28" s="39" t="s">
        <v>94</v>
      </c>
      <c r="F28" s="632" t="s">
        <v>29</v>
      </c>
    </row>
    <row r="29" spans="1:6" s="6" customFormat="1" ht="13.5" customHeight="1" thickTop="1" thickBot="1" x14ac:dyDescent="0.25">
      <c r="A29" s="630"/>
      <c r="B29" s="438" t="s">
        <v>95</v>
      </c>
      <c r="C29" s="43">
        <v>0</v>
      </c>
      <c r="D29" s="43">
        <v>85</v>
      </c>
      <c r="E29" s="39" t="s">
        <v>96</v>
      </c>
      <c r="F29" s="737"/>
    </row>
    <row r="30" spans="1:6" s="6" customFormat="1" ht="13.5" customHeight="1" thickTop="1" thickBot="1" x14ac:dyDescent="0.25">
      <c r="A30" s="630"/>
      <c r="B30" s="438" t="s">
        <v>4</v>
      </c>
      <c r="C30" s="43">
        <v>2057450</v>
      </c>
      <c r="D30" s="43">
        <v>9422</v>
      </c>
      <c r="E30" s="39" t="s">
        <v>0</v>
      </c>
      <c r="F30" s="623"/>
    </row>
    <row r="31" spans="1:6" s="6" customFormat="1" ht="13.5" customHeight="1" thickTop="1" thickBot="1" x14ac:dyDescent="0.25">
      <c r="A31" s="629" t="s">
        <v>30</v>
      </c>
      <c r="B31" s="92" t="s">
        <v>93</v>
      </c>
      <c r="C31" s="105">
        <v>0</v>
      </c>
      <c r="D31" s="105">
        <v>65438</v>
      </c>
      <c r="E31" s="87" t="s">
        <v>94</v>
      </c>
      <c r="F31" s="739" t="s">
        <v>31</v>
      </c>
    </row>
    <row r="32" spans="1:6" s="6" customFormat="1" ht="13.5" customHeight="1" thickTop="1" thickBot="1" x14ac:dyDescent="0.25">
      <c r="A32" s="629"/>
      <c r="B32" s="92" t="s">
        <v>95</v>
      </c>
      <c r="C32" s="105">
        <v>0</v>
      </c>
      <c r="D32" s="105">
        <v>248</v>
      </c>
      <c r="E32" s="87" t="s">
        <v>96</v>
      </c>
      <c r="F32" s="740"/>
    </row>
    <row r="33" spans="1:6" s="6" customFormat="1" ht="13.5" customHeight="1" thickTop="1" thickBot="1" x14ac:dyDescent="0.25">
      <c r="A33" s="629"/>
      <c r="B33" s="92" t="s">
        <v>4</v>
      </c>
      <c r="C33" s="105">
        <v>4278423</v>
      </c>
      <c r="D33" s="105">
        <v>65686</v>
      </c>
      <c r="E33" s="87" t="s">
        <v>0</v>
      </c>
      <c r="F33" s="741"/>
    </row>
    <row r="34" spans="1:6" s="6" customFormat="1" ht="13.5" customHeight="1" thickTop="1" thickBot="1" x14ac:dyDescent="0.25">
      <c r="A34" s="630" t="s">
        <v>32</v>
      </c>
      <c r="B34" s="438" t="s">
        <v>93</v>
      </c>
      <c r="C34" s="43">
        <v>0</v>
      </c>
      <c r="D34" s="43">
        <v>22229</v>
      </c>
      <c r="E34" s="39" t="s">
        <v>94</v>
      </c>
      <c r="F34" s="632" t="s">
        <v>33</v>
      </c>
    </row>
    <row r="35" spans="1:6" s="6" customFormat="1" ht="13.5" customHeight="1" thickTop="1" thickBot="1" x14ac:dyDescent="0.25">
      <c r="A35" s="630"/>
      <c r="B35" s="438" t="s">
        <v>95</v>
      </c>
      <c r="C35" s="43">
        <v>0</v>
      </c>
      <c r="D35" s="43">
        <v>1287</v>
      </c>
      <c r="E35" s="39" t="s">
        <v>96</v>
      </c>
      <c r="F35" s="737"/>
    </row>
    <row r="36" spans="1:6" ht="13.5" customHeight="1" thickTop="1" x14ac:dyDescent="0.2">
      <c r="A36" s="631"/>
      <c r="B36" s="439" t="s">
        <v>4</v>
      </c>
      <c r="C36" s="47">
        <v>3283165</v>
      </c>
      <c r="D36" s="47">
        <v>23516</v>
      </c>
      <c r="E36" s="40" t="s">
        <v>0</v>
      </c>
      <c r="F36" s="738"/>
    </row>
    <row r="37" spans="1:6" ht="15.75" thickBot="1" x14ac:dyDescent="0.25">
      <c r="A37" s="615" t="s">
        <v>4</v>
      </c>
      <c r="B37" s="88" t="s">
        <v>93</v>
      </c>
      <c r="C37" s="89"/>
      <c r="D37" s="89">
        <v>134403</v>
      </c>
      <c r="E37" s="186" t="s">
        <v>94</v>
      </c>
      <c r="F37" s="618" t="s">
        <v>0</v>
      </c>
    </row>
    <row r="38" spans="1:6" ht="16.5" thickTop="1" thickBot="1" x14ac:dyDescent="0.25">
      <c r="A38" s="616"/>
      <c r="B38" s="92" t="s">
        <v>95</v>
      </c>
      <c r="C38" s="85"/>
      <c r="D38" s="85">
        <v>5532</v>
      </c>
      <c r="E38" s="187" t="s">
        <v>96</v>
      </c>
      <c r="F38" s="619"/>
    </row>
    <row r="39" spans="1:6" ht="14.25" customHeight="1" thickTop="1" x14ac:dyDescent="0.2">
      <c r="A39" s="617"/>
      <c r="B39" s="93" t="s">
        <v>4</v>
      </c>
      <c r="C39" s="94">
        <v>21400658</v>
      </c>
      <c r="D39" s="94">
        <v>139695</v>
      </c>
      <c r="E39" s="188" t="s">
        <v>0</v>
      </c>
      <c r="F39" s="620"/>
    </row>
    <row r="41" spans="1:6" x14ac:dyDescent="0.2">
      <c r="C41" s="1"/>
      <c r="D41" s="1"/>
    </row>
    <row r="42" spans="1:6" x14ac:dyDescent="0.2">
      <c r="C42" s="1"/>
      <c r="D42" s="1"/>
    </row>
    <row r="43" spans="1:6" x14ac:dyDescent="0.2">
      <c r="C43" s="1"/>
      <c r="D43" s="1"/>
    </row>
    <row r="44" spans="1:6" x14ac:dyDescent="0.2">
      <c r="C44" s="1"/>
      <c r="D44" s="1"/>
    </row>
    <row r="45" spans="1:6" x14ac:dyDescent="0.2">
      <c r="C45" s="1"/>
      <c r="D45" s="1"/>
    </row>
    <row r="46" spans="1:6" x14ac:dyDescent="0.2">
      <c r="C46" s="1"/>
      <c r="D46" s="1"/>
    </row>
    <row r="47" spans="1:6" x14ac:dyDescent="0.2">
      <c r="C47" s="1"/>
      <c r="D47" s="1"/>
    </row>
    <row r="48" spans="1:6"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row r="57" spans="3:4" x14ac:dyDescent="0.2">
      <c r="C57" s="1"/>
      <c r="D57" s="1"/>
    </row>
    <row r="58" spans="3:4" x14ac:dyDescent="0.2">
      <c r="C58" s="1"/>
      <c r="D58" s="1"/>
    </row>
    <row r="59" spans="3:4" x14ac:dyDescent="0.2">
      <c r="C59" s="1"/>
      <c r="D59" s="1"/>
    </row>
    <row r="60" spans="3:4" x14ac:dyDescent="0.2">
      <c r="C60" s="1"/>
      <c r="D60" s="1"/>
    </row>
    <row r="61" spans="3:4" x14ac:dyDescent="0.2">
      <c r="C61" s="1"/>
      <c r="D61" s="1"/>
    </row>
    <row r="62" spans="3:4" x14ac:dyDescent="0.2">
      <c r="C62" s="1"/>
      <c r="D62" s="1"/>
    </row>
    <row r="63" spans="3:4" x14ac:dyDescent="0.2">
      <c r="C63" s="1"/>
      <c r="D63" s="1"/>
    </row>
    <row r="64" spans="3:4" x14ac:dyDescent="0.2">
      <c r="C64" s="1"/>
      <c r="D64" s="1"/>
    </row>
    <row r="65" spans="3:4" x14ac:dyDescent="0.2">
      <c r="C65" s="1"/>
      <c r="D65" s="1"/>
    </row>
    <row r="66" spans="3:4" x14ac:dyDescent="0.2">
      <c r="C66" s="1"/>
      <c r="D66" s="1"/>
    </row>
    <row r="67" spans="3:4" x14ac:dyDescent="0.2">
      <c r="C67" s="1"/>
      <c r="D67" s="1"/>
    </row>
    <row r="68" spans="3:4" x14ac:dyDescent="0.2">
      <c r="C68" s="1"/>
      <c r="D68" s="1"/>
    </row>
    <row r="69" spans="3:4" x14ac:dyDescent="0.2">
      <c r="C69" s="1"/>
      <c r="D69" s="1"/>
    </row>
    <row r="70" spans="3:4" x14ac:dyDescent="0.2">
      <c r="C70" s="1"/>
      <c r="D70" s="1"/>
    </row>
    <row r="71" spans="3:4" x14ac:dyDescent="0.2">
      <c r="C71" s="1"/>
      <c r="D71" s="1"/>
    </row>
    <row r="76" spans="3:4" x14ac:dyDescent="0.2">
      <c r="C76" s="114"/>
      <c r="D76" s="114"/>
    </row>
  </sheetData>
  <mergeCells count="34">
    <mergeCell ref="A6:B6"/>
    <mergeCell ref="C6:D6"/>
    <mergeCell ref="E6:F6"/>
    <mergeCell ref="A1:F1"/>
    <mergeCell ref="A2:F2"/>
    <mergeCell ref="A3:F3"/>
    <mergeCell ref="A4:F4"/>
    <mergeCell ref="A5:F5"/>
    <mergeCell ref="E7:E9"/>
    <mergeCell ref="F7:F9"/>
    <mergeCell ref="A10:A12"/>
    <mergeCell ref="F10:F12"/>
    <mergeCell ref="A13:A15"/>
    <mergeCell ref="F13:F15"/>
    <mergeCell ref="A7:A9"/>
    <mergeCell ref="B7:B9"/>
    <mergeCell ref="C7:C8"/>
    <mergeCell ref="D7:D8"/>
    <mergeCell ref="A16:A18"/>
    <mergeCell ref="F16:F18"/>
    <mergeCell ref="A19:A21"/>
    <mergeCell ref="F19:F21"/>
    <mergeCell ref="A22:A24"/>
    <mergeCell ref="F22:F24"/>
    <mergeCell ref="A34:A36"/>
    <mergeCell ref="F34:F36"/>
    <mergeCell ref="A37:A39"/>
    <mergeCell ref="F37:F39"/>
    <mergeCell ref="A25:A27"/>
    <mergeCell ref="F25:F27"/>
    <mergeCell ref="A28:A30"/>
    <mergeCell ref="F28:F30"/>
    <mergeCell ref="A31:A33"/>
    <mergeCell ref="F31:F33"/>
  </mergeCells>
  <printOptions horizontalCentered="1" verticalCentered="1"/>
  <pageMargins left="0" right="0" top="0" bottom="0" header="0.51181102362204722" footer="0.51181102362204722"/>
  <pageSetup paperSize="9" scale="8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8"/>
  <sheetViews>
    <sheetView view="pageBreakPreview" zoomScale="90" zoomScaleNormal="100" zoomScaleSheetLayoutView="90" workbookViewId="0">
      <selection activeCell="A11" sqref="A11:XFD12"/>
    </sheetView>
  </sheetViews>
  <sheetFormatPr defaultRowHeight="15" x14ac:dyDescent="0.2"/>
  <cols>
    <col min="1" max="1" width="5.77734375" style="59" customWidth="1"/>
    <col min="2" max="2" width="35.77734375" style="3" customWidth="1"/>
    <col min="3" max="3" width="9.44140625" style="7" bestFit="1" customWidth="1"/>
    <col min="4" max="11" width="8.33203125" style="1" customWidth="1"/>
    <col min="12" max="12" width="35.77734375" style="1" customWidth="1"/>
    <col min="13" max="13" width="5.77734375" style="1" customWidth="1"/>
    <col min="14" max="16384" width="8.88671875" style="1"/>
  </cols>
  <sheetData>
    <row r="1" spans="1:13" s="11" customFormat="1" ht="5.25" customHeight="1" x14ac:dyDescent="0.2">
      <c r="A1" s="573"/>
      <c r="B1" s="573"/>
      <c r="C1" s="573"/>
      <c r="D1" s="573"/>
      <c r="E1" s="573"/>
      <c r="F1" s="573"/>
      <c r="G1" s="573"/>
      <c r="H1" s="573"/>
      <c r="I1" s="573"/>
      <c r="J1" s="573"/>
      <c r="K1" s="573"/>
      <c r="L1" s="573"/>
      <c r="M1" s="573"/>
    </row>
    <row r="2" spans="1:13" s="9" customFormat="1" ht="20.25" x14ac:dyDescent="0.2">
      <c r="A2" s="577" t="s">
        <v>105</v>
      </c>
      <c r="B2" s="577"/>
      <c r="C2" s="577"/>
      <c r="D2" s="577"/>
      <c r="E2" s="577"/>
      <c r="F2" s="577"/>
      <c r="G2" s="577"/>
      <c r="H2" s="577"/>
      <c r="I2" s="577"/>
      <c r="J2" s="577"/>
      <c r="K2" s="577"/>
      <c r="L2" s="577"/>
      <c r="M2" s="577"/>
    </row>
    <row r="3" spans="1:13" s="9" customFormat="1" ht="20.25" x14ac:dyDescent="0.2">
      <c r="A3" s="634" t="s">
        <v>276</v>
      </c>
      <c r="B3" s="634"/>
      <c r="C3" s="634"/>
      <c r="D3" s="634"/>
      <c r="E3" s="634"/>
      <c r="F3" s="634"/>
      <c r="G3" s="634"/>
      <c r="H3" s="634"/>
      <c r="I3" s="634"/>
      <c r="J3" s="634"/>
      <c r="K3" s="634"/>
      <c r="L3" s="634"/>
      <c r="M3" s="634"/>
    </row>
    <row r="4" spans="1:13" ht="15.75" x14ac:dyDescent="0.2">
      <c r="A4" s="581" t="s">
        <v>106</v>
      </c>
      <c r="B4" s="581"/>
      <c r="C4" s="581"/>
      <c r="D4" s="581"/>
      <c r="E4" s="581"/>
      <c r="F4" s="581"/>
      <c r="G4" s="581"/>
      <c r="H4" s="581"/>
      <c r="I4" s="581"/>
      <c r="J4" s="581"/>
      <c r="K4" s="581"/>
      <c r="L4" s="581"/>
      <c r="M4" s="581"/>
    </row>
    <row r="5" spans="1:13" ht="15.75" x14ac:dyDescent="0.2">
      <c r="A5" s="635" t="s">
        <v>275</v>
      </c>
      <c r="B5" s="635"/>
      <c r="C5" s="635"/>
      <c r="D5" s="635"/>
      <c r="E5" s="635"/>
      <c r="F5" s="635"/>
      <c r="G5" s="635"/>
      <c r="H5" s="635"/>
      <c r="I5" s="635"/>
      <c r="J5" s="635"/>
      <c r="K5" s="635"/>
      <c r="L5" s="635"/>
      <c r="M5" s="635"/>
    </row>
    <row r="6" spans="1:13" ht="18" x14ac:dyDescent="0.2">
      <c r="A6" s="582" t="s">
        <v>646</v>
      </c>
      <c r="B6" s="582"/>
      <c r="C6" s="574">
        <v>2014</v>
      </c>
      <c r="D6" s="574"/>
      <c r="E6" s="574"/>
      <c r="F6" s="574"/>
      <c r="G6" s="574"/>
      <c r="H6" s="574"/>
      <c r="I6" s="574"/>
      <c r="J6" s="574"/>
      <c r="K6" s="574"/>
      <c r="L6" s="48"/>
      <c r="M6" s="4" t="s">
        <v>647</v>
      </c>
    </row>
    <row r="7" spans="1:13" ht="45.75" customHeight="1" x14ac:dyDescent="0.2">
      <c r="A7" s="136" t="s">
        <v>51</v>
      </c>
      <c r="B7" s="621" t="s">
        <v>3</v>
      </c>
      <c r="C7" s="79" t="s">
        <v>0</v>
      </c>
      <c r="D7" s="80" t="s">
        <v>43</v>
      </c>
      <c r="E7" s="80" t="s">
        <v>44</v>
      </c>
      <c r="F7" s="80" t="s">
        <v>45</v>
      </c>
      <c r="G7" s="80" t="s">
        <v>80</v>
      </c>
      <c r="H7" s="80" t="s">
        <v>79</v>
      </c>
      <c r="I7" s="80" t="s">
        <v>85</v>
      </c>
      <c r="J7" s="80" t="s">
        <v>83</v>
      </c>
      <c r="K7" s="80" t="s">
        <v>103</v>
      </c>
      <c r="L7" s="626" t="s">
        <v>7</v>
      </c>
      <c r="M7" s="626"/>
    </row>
    <row r="8" spans="1:13" ht="32.25" customHeight="1" x14ac:dyDescent="0.2">
      <c r="A8" s="132" t="s">
        <v>50</v>
      </c>
      <c r="B8" s="576"/>
      <c r="C8" s="82" t="s">
        <v>4</v>
      </c>
      <c r="D8" s="74" t="s">
        <v>46</v>
      </c>
      <c r="E8" s="74" t="s">
        <v>47</v>
      </c>
      <c r="F8" s="74" t="s">
        <v>48</v>
      </c>
      <c r="G8" s="74" t="s">
        <v>81</v>
      </c>
      <c r="H8" s="74" t="s">
        <v>82</v>
      </c>
      <c r="I8" s="74" t="s">
        <v>49</v>
      </c>
      <c r="J8" s="74" t="s">
        <v>84</v>
      </c>
      <c r="K8" s="74" t="s">
        <v>104</v>
      </c>
      <c r="L8" s="628"/>
      <c r="M8" s="628"/>
    </row>
    <row r="9" spans="1:13" ht="15.75" x14ac:dyDescent="0.2">
      <c r="A9" s="257" t="s">
        <v>377</v>
      </c>
      <c r="B9" s="275" t="s">
        <v>383</v>
      </c>
      <c r="C9" s="276">
        <f t="shared" ref="C9:K9" si="0">C10+C11+C13</f>
        <v>16025686</v>
      </c>
      <c r="D9" s="276">
        <f t="shared" si="0"/>
        <v>2882142</v>
      </c>
      <c r="E9" s="276">
        <f t="shared" si="0"/>
        <v>51140</v>
      </c>
      <c r="F9" s="276">
        <f t="shared" si="0"/>
        <v>1763399</v>
      </c>
      <c r="G9" s="276">
        <f t="shared" si="0"/>
        <v>449493</v>
      </c>
      <c r="H9" s="276">
        <f t="shared" si="0"/>
        <v>329132</v>
      </c>
      <c r="I9" s="276">
        <f t="shared" si="0"/>
        <v>8260</v>
      </c>
      <c r="J9" s="276">
        <f t="shared" si="0"/>
        <v>4852601</v>
      </c>
      <c r="K9" s="276">
        <f t="shared" si="0"/>
        <v>5689519</v>
      </c>
      <c r="L9" s="700" t="s">
        <v>417</v>
      </c>
      <c r="M9" s="701"/>
    </row>
    <row r="10" spans="1:13" x14ac:dyDescent="0.2">
      <c r="A10" s="450" t="s">
        <v>378</v>
      </c>
      <c r="B10" s="277" t="s">
        <v>519</v>
      </c>
      <c r="C10" s="278">
        <v>14277936</v>
      </c>
      <c r="D10" s="278">
        <v>2719427</v>
      </c>
      <c r="E10" s="278">
        <v>44544</v>
      </c>
      <c r="F10" s="278">
        <v>1587236</v>
      </c>
      <c r="G10" s="278">
        <v>447724</v>
      </c>
      <c r="H10" s="278">
        <v>316790</v>
      </c>
      <c r="I10" s="278">
        <v>0</v>
      </c>
      <c r="J10" s="278">
        <v>4814975</v>
      </c>
      <c r="K10" s="278">
        <v>4347240</v>
      </c>
      <c r="L10" s="704" t="s">
        <v>314</v>
      </c>
      <c r="M10" s="705"/>
    </row>
    <row r="11" spans="1:13" x14ac:dyDescent="0.2">
      <c r="A11" s="285" t="s">
        <v>380</v>
      </c>
      <c r="B11" s="286" t="s">
        <v>384</v>
      </c>
      <c r="C11" s="174">
        <f t="shared" ref="C11:J11" si="1">C12</f>
        <v>311719</v>
      </c>
      <c r="D11" s="174">
        <f t="shared" si="1"/>
        <v>44192</v>
      </c>
      <c r="E11" s="174">
        <f t="shared" si="1"/>
        <v>168</v>
      </c>
      <c r="F11" s="174">
        <f t="shared" si="1"/>
        <v>34503</v>
      </c>
      <c r="G11" s="174">
        <f t="shared" si="1"/>
        <v>333</v>
      </c>
      <c r="H11" s="174">
        <f t="shared" si="1"/>
        <v>1471</v>
      </c>
      <c r="I11" s="174">
        <f t="shared" si="1"/>
        <v>6945</v>
      </c>
      <c r="J11" s="174">
        <f t="shared" si="1"/>
        <v>12632</v>
      </c>
      <c r="K11" s="174">
        <f>K12</f>
        <v>211475</v>
      </c>
      <c r="L11" s="721" t="s">
        <v>418</v>
      </c>
      <c r="M11" s="722"/>
    </row>
    <row r="12" spans="1:13" x14ac:dyDescent="0.2">
      <c r="A12" s="282" t="s">
        <v>379</v>
      </c>
      <c r="B12" s="283" t="s">
        <v>385</v>
      </c>
      <c r="C12" s="76">
        <f>SUM(D12:K12)</f>
        <v>311719</v>
      </c>
      <c r="D12" s="76">
        <v>44192</v>
      </c>
      <c r="E12" s="76">
        <v>168</v>
      </c>
      <c r="F12" s="76">
        <v>34503</v>
      </c>
      <c r="G12" s="76">
        <v>333</v>
      </c>
      <c r="H12" s="76">
        <v>1471</v>
      </c>
      <c r="I12" s="76">
        <v>6945</v>
      </c>
      <c r="J12" s="76">
        <v>12632</v>
      </c>
      <c r="K12" s="76">
        <v>211475</v>
      </c>
      <c r="L12" s="712" t="s">
        <v>520</v>
      </c>
      <c r="M12" s="713"/>
    </row>
    <row r="13" spans="1:13" x14ac:dyDescent="0.2">
      <c r="A13" s="285" t="s">
        <v>381</v>
      </c>
      <c r="B13" s="286" t="s">
        <v>386</v>
      </c>
      <c r="C13" s="174">
        <f>C14</f>
        <v>1436031</v>
      </c>
      <c r="D13" s="174">
        <f t="shared" ref="D13:J13" si="2">D14</f>
        <v>118523</v>
      </c>
      <c r="E13" s="174">
        <f t="shared" si="2"/>
        <v>6428</v>
      </c>
      <c r="F13" s="174">
        <f t="shared" si="2"/>
        <v>141660</v>
      </c>
      <c r="G13" s="174">
        <f t="shared" si="2"/>
        <v>1436</v>
      </c>
      <c r="H13" s="174">
        <f t="shared" si="2"/>
        <v>10871</v>
      </c>
      <c r="I13" s="174">
        <f t="shared" si="2"/>
        <v>1315</v>
      </c>
      <c r="J13" s="174">
        <f t="shared" si="2"/>
        <v>24994</v>
      </c>
      <c r="K13" s="174">
        <f>K14</f>
        <v>1130804</v>
      </c>
      <c r="L13" s="721" t="s">
        <v>419</v>
      </c>
      <c r="M13" s="722"/>
    </row>
    <row r="14" spans="1:13" x14ac:dyDescent="0.2">
      <c r="A14" s="271" t="s">
        <v>382</v>
      </c>
      <c r="B14" s="272" t="s">
        <v>518</v>
      </c>
      <c r="C14" s="217">
        <f>SUM(D14:K14)</f>
        <v>1436031</v>
      </c>
      <c r="D14" s="217">
        <v>118523</v>
      </c>
      <c r="E14" s="217">
        <v>6428</v>
      </c>
      <c r="F14" s="217">
        <v>141660</v>
      </c>
      <c r="G14" s="217">
        <v>1436</v>
      </c>
      <c r="H14" s="217">
        <v>10871</v>
      </c>
      <c r="I14" s="217">
        <v>1315</v>
      </c>
      <c r="J14" s="217">
        <v>24994</v>
      </c>
      <c r="K14" s="217">
        <v>1130804</v>
      </c>
      <c r="L14" s="723" t="s">
        <v>420</v>
      </c>
      <c r="M14" s="723"/>
    </row>
    <row r="15" spans="1:13" ht="15.75" x14ac:dyDescent="0.2">
      <c r="A15" s="262" t="s">
        <v>86</v>
      </c>
      <c r="B15" s="288" t="s">
        <v>387</v>
      </c>
      <c r="C15" s="174">
        <f t="shared" ref="C15:K15" si="3">C16+C25+C28+C30+C33+C36+C38+C41+C44+C45+C46+C48+C50+C56+C57+C62+C67+C70+C73+C75+C77</f>
        <v>52746397</v>
      </c>
      <c r="D15" s="174">
        <f t="shared" si="3"/>
        <v>6439123</v>
      </c>
      <c r="E15" s="174">
        <f t="shared" si="3"/>
        <v>24959</v>
      </c>
      <c r="F15" s="174">
        <f t="shared" si="3"/>
        <v>1132242</v>
      </c>
      <c r="G15" s="174">
        <f t="shared" si="3"/>
        <v>160213</v>
      </c>
      <c r="H15" s="174">
        <f t="shared" si="3"/>
        <v>548347</v>
      </c>
      <c r="I15" s="174">
        <f t="shared" si="3"/>
        <v>317187</v>
      </c>
      <c r="J15" s="174">
        <f t="shared" si="3"/>
        <v>841473</v>
      </c>
      <c r="K15" s="174">
        <f t="shared" si="3"/>
        <v>43282853</v>
      </c>
      <c r="L15" s="745" t="s">
        <v>421</v>
      </c>
      <c r="M15" s="746"/>
    </row>
    <row r="16" spans="1:13" x14ac:dyDescent="0.2">
      <c r="A16" s="251">
        <v>10</v>
      </c>
      <c r="B16" s="277" t="s">
        <v>388</v>
      </c>
      <c r="C16" s="75">
        <f t="shared" ref="C16:J16" si="4">SUM(C17:C24)</f>
        <v>665345</v>
      </c>
      <c r="D16" s="75">
        <f t="shared" si="4"/>
        <v>6912</v>
      </c>
      <c r="E16" s="75">
        <f t="shared" si="4"/>
        <v>1132</v>
      </c>
      <c r="F16" s="75">
        <f t="shared" si="4"/>
        <v>5934</v>
      </c>
      <c r="G16" s="75">
        <f t="shared" si="4"/>
        <v>2622</v>
      </c>
      <c r="H16" s="75">
        <f t="shared" si="4"/>
        <v>7583</v>
      </c>
      <c r="I16" s="75">
        <f t="shared" si="4"/>
        <v>61550</v>
      </c>
      <c r="J16" s="75">
        <f t="shared" si="4"/>
        <v>10958</v>
      </c>
      <c r="K16" s="75">
        <f>SUM(K17:K24)</f>
        <v>568654</v>
      </c>
      <c r="L16" s="704" t="s">
        <v>422</v>
      </c>
      <c r="M16" s="705"/>
    </row>
    <row r="17" spans="1:13" x14ac:dyDescent="0.2">
      <c r="A17" s="279">
        <v>1010</v>
      </c>
      <c r="B17" s="280" t="s">
        <v>389</v>
      </c>
      <c r="C17" s="173">
        <v>13087</v>
      </c>
      <c r="D17" s="173">
        <v>2945</v>
      </c>
      <c r="E17" s="173">
        <v>33</v>
      </c>
      <c r="F17" s="173">
        <v>187</v>
      </c>
      <c r="G17" s="173">
        <v>112</v>
      </c>
      <c r="H17" s="173">
        <v>276</v>
      </c>
      <c r="I17" s="173">
        <v>1823</v>
      </c>
      <c r="J17" s="173">
        <v>272</v>
      </c>
      <c r="K17" s="173">
        <v>7439</v>
      </c>
      <c r="L17" s="719" t="s">
        <v>423</v>
      </c>
      <c r="M17" s="720"/>
    </row>
    <row r="18" spans="1:13" x14ac:dyDescent="0.2">
      <c r="A18" s="282">
        <v>1030</v>
      </c>
      <c r="B18" s="283" t="s">
        <v>594</v>
      </c>
      <c r="C18" s="76">
        <v>30891</v>
      </c>
      <c r="D18" s="76">
        <v>0</v>
      </c>
      <c r="E18" s="76">
        <v>0</v>
      </c>
      <c r="F18" s="76">
        <v>13</v>
      </c>
      <c r="G18" s="76">
        <v>122</v>
      </c>
      <c r="H18" s="76">
        <v>152</v>
      </c>
      <c r="I18" s="76">
        <v>1464</v>
      </c>
      <c r="J18" s="76">
        <v>45</v>
      </c>
      <c r="K18" s="76">
        <v>29095</v>
      </c>
      <c r="L18" s="712" t="s">
        <v>424</v>
      </c>
      <c r="M18" s="713"/>
    </row>
    <row r="19" spans="1:13" x14ac:dyDescent="0.2">
      <c r="A19" s="279">
        <v>1050</v>
      </c>
      <c r="B19" s="280" t="s">
        <v>390</v>
      </c>
      <c r="C19" s="173">
        <v>74677</v>
      </c>
      <c r="D19" s="173">
        <v>192</v>
      </c>
      <c r="E19" s="173">
        <v>111</v>
      </c>
      <c r="F19" s="173">
        <v>1252</v>
      </c>
      <c r="G19" s="173">
        <v>867</v>
      </c>
      <c r="H19" s="173">
        <v>775</v>
      </c>
      <c r="I19" s="173">
        <v>20980</v>
      </c>
      <c r="J19" s="173">
        <v>549</v>
      </c>
      <c r="K19" s="173">
        <v>49951</v>
      </c>
      <c r="L19" s="719" t="s">
        <v>425</v>
      </c>
      <c r="M19" s="720"/>
    </row>
    <row r="20" spans="1:13" x14ac:dyDescent="0.2">
      <c r="A20" s="282">
        <v>1061</v>
      </c>
      <c r="B20" s="283" t="s">
        <v>391</v>
      </c>
      <c r="C20" s="76">
        <v>318172</v>
      </c>
      <c r="D20" s="76">
        <v>0</v>
      </c>
      <c r="E20" s="76">
        <v>354</v>
      </c>
      <c r="F20" s="76">
        <v>1969</v>
      </c>
      <c r="G20" s="76">
        <v>574</v>
      </c>
      <c r="H20" s="76">
        <v>2542</v>
      </c>
      <c r="I20" s="76">
        <v>11692</v>
      </c>
      <c r="J20" s="76">
        <v>4422</v>
      </c>
      <c r="K20" s="76">
        <v>296619</v>
      </c>
      <c r="L20" s="712" t="s">
        <v>426</v>
      </c>
      <c r="M20" s="713"/>
    </row>
    <row r="21" spans="1:13" x14ac:dyDescent="0.2">
      <c r="A21" s="279">
        <v>1071</v>
      </c>
      <c r="B21" s="280" t="s">
        <v>392</v>
      </c>
      <c r="C21" s="173">
        <v>201453</v>
      </c>
      <c r="D21" s="173">
        <v>3524</v>
      </c>
      <c r="E21" s="173">
        <v>557</v>
      </c>
      <c r="F21" s="173">
        <v>1728</v>
      </c>
      <c r="G21" s="173">
        <v>718</v>
      </c>
      <c r="H21" s="173">
        <v>2790</v>
      </c>
      <c r="I21" s="173">
        <v>24725</v>
      </c>
      <c r="J21" s="173">
        <v>5144</v>
      </c>
      <c r="K21" s="173">
        <v>162267</v>
      </c>
      <c r="L21" s="719" t="s">
        <v>427</v>
      </c>
      <c r="M21" s="720"/>
    </row>
    <row r="22" spans="1:13" x14ac:dyDescent="0.2">
      <c r="A22" s="282">
        <v>1073</v>
      </c>
      <c r="B22" s="283" t="s">
        <v>521</v>
      </c>
      <c r="C22" s="76">
        <v>5343</v>
      </c>
      <c r="D22" s="76">
        <v>0</v>
      </c>
      <c r="E22" s="76">
        <v>26</v>
      </c>
      <c r="F22" s="76">
        <v>80</v>
      </c>
      <c r="G22" s="76">
        <v>10</v>
      </c>
      <c r="H22" s="76">
        <v>131</v>
      </c>
      <c r="I22" s="76">
        <v>62</v>
      </c>
      <c r="J22" s="76">
        <v>24</v>
      </c>
      <c r="K22" s="76">
        <v>5010</v>
      </c>
      <c r="L22" s="712" t="s">
        <v>428</v>
      </c>
      <c r="M22" s="713"/>
    </row>
    <row r="23" spans="1:13" x14ac:dyDescent="0.2">
      <c r="A23" s="279">
        <v>1079</v>
      </c>
      <c r="B23" s="280" t="s">
        <v>523</v>
      </c>
      <c r="C23" s="173">
        <v>13661</v>
      </c>
      <c r="D23" s="173">
        <v>251</v>
      </c>
      <c r="E23" s="173">
        <v>51</v>
      </c>
      <c r="F23" s="173">
        <v>624</v>
      </c>
      <c r="G23" s="173">
        <v>219</v>
      </c>
      <c r="H23" s="173">
        <v>712</v>
      </c>
      <c r="I23" s="173">
        <v>523</v>
      </c>
      <c r="J23" s="173">
        <v>502</v>
      </c>
      <c r="K23" s="173">
        <v>10779</v>
      </c>
      <c r="L23" s="719" t="s">
        <v>522</v>
      </c>
      <c r="M23" s="720"/>
    </row>
    <row r="24" spans="1:13" x14ac:dyDescent="0.2">
      <c r="A24" s="282">
        <v>1080</v>
      </c>
      <c r="B24" s="283" t="s">
        <v>393</v>
      </c>
      <c r="C24" s="76">
        <v>8061</v>
      </c>
      <c r="D24" s="76">
        <v>0</v>
      </c>
      <c r="E24" s="76">
        <v>0</v>
      </c>
      <c r="F24" s="76">
        <v>81</v>
      </c>
      <c r="G24" s="76">
        <v>0</v>
      </c>
      <c r="H24" s="76">
        <v>205</v>
      </c>
      <c r="I24" s="76">
        <v>281</v>
      </c>
      <c r="J24" s="76">
        <v>0</v>
      </c>
      <c r="K24" s="76">
        <v>7494</v>
      </c>
      <c r="L24" s="712" t="s">
        <v>429</v>
      </c>
      <c r="M24" s="713"/>
    </row>
    <row r="25" spans="1:13" x14ac:dyDescent="0.2">
      <c r="A25" s="285">
        <v>11</v>
      </c>
      <c r="B25" s="286" t="s">
        <v>394</v>
      </c>
      <c r="C25" s="174">
        <f t="shared" ref="C25:J25" si="5">C26+C27</f>
        <v>287645</v>
      </c>
      <c r="D25" s="174">
        <f t="shared" si="5"/>
        <v>1086</v>
      </c>
      <c r="E25" s="174">
        <f t="shared" si="5"/>
        <v>2061</v>
      </c>
      <c r="F25" s="174">
        <f t="shared" si="5"/>
        <v>5612</v>
      </c>
      <c r="G25" s="174">
        <f t="shared" si="5"/>
        <v>4149</v>
      </c>
      <c r="H25" s="174">
        <f t="shared" si="5"/>
        <v>4627</v>
      </c>
      <c r="I25" s="174">
        <f t="shared" si="5"/>
        <v>11691</v>
      </c>
      <c r="J25" s="174">
        <f t="shared" si="5"/>
        <v>8730</v>
      </c>
      <c r="K25" s="174">
        <f>K26+K27</f>
        <v>249689</v>
      </c>
      <c r="L25" s="721" t="s">
        <v>430</v>
      </c>
      <c r="M25" s="722"/>
    </row>
    <row r="26" spans="1:13" ht="22.5" x14ac:dyDescent="0.2">
      <c r="A26" s="282">
        <v>1105</v>
      </c>
      <c r="B26" s="283" t="s">
        <v>525</v>
      </c>
      <c r="C26" s="76">
        <v>174479</v>
      </c>
      <c r="D26" s="76">
        <v>0</v>
      </c>
      <c r="E26" s="76">
        <v>366</v>
      </c>
      <c r="F26" s="76">
        <v>3676</v>
      </c>
      <c r="G26" s="76">
        <v>973</v>
      </c>
      <c r="H26" s="76">
        <v>1031</v>
      </c>
      <c r="I26" s="76">
        <v>5390</v>
      </c>
      <c r="J26" s="76">
        <v>1501</v>
      </c>
      <c r="K26" s="76">
        <v>161542</v>
      </c>
      <c r="L26" s="712" t="s">
        <v>524</v>
      </c>
      <c r="M26" s="713"/>
    </row>
    <row r="27" spans="1:13" x14ac:dyDescent="0.2">
      <c r="A27" s="279">
        <v>1106</v>
      </c>
      <c r="B27" s="280" t="s">
        <v>526</v>
      </c>
      <c r="C27" s="173">
        <v>113166</v>
      </c>
      <c r="D27" s="173">
        <v>1086</v>
      </c>
      <c r="E27" s="173">
        <v>1695</v>
      </c>
      <c r="F27" s="173">
        <v>1936</v>
      </c>
      <c r="G27" s="173">
        <v>3176</v>
      </c>
      <c r="H27" s="173">
        <v>3596</v>
      </c>
      <c r="I27" s="173">
        <v>6301</v>
      </c>
      <c r="J27" s="173">
        <v>7229</v>
      </c>
      <c r="K27" s="173">
        <v>88147</v>
      </c>
      <c r="L27" s="719" t="s">
        <v>431</v>
      </c>
      <c r="M27" s="720"/>
    </row>
    <row r="28" spans="1:13" x14ac:dyDescent="0.2">
      <c r="A28" s="251">
        <v>13</v>
      </c>
      <c r="B28" s="277" t="s">
        <v>395</v>
      </c>
      <c r="C28" s="75">
        <f>C29</f>
        <v>44838</v>
      </c>
      <c r="D28" s="75">
        <f t="shared" ref="D28:J28" si="6">D29</f>
        <v>1298</v>
      </c>
      <c r="E28" s="75">
        <f t="shared" si="6"/>
        <v>166</v>
      </c>
      <c r="F28" s="75">
        <f t="shared" si="6"/>
        <v>511</v>
      </c>
      <c r="G28" s="75">
        <f t="shared" si="6"/>
        <v>43</v>
      </c>
      <c r="H28" s="75">
        <f t="shared" si="6"/>
        <v>274</v>
      </c>
      <c r="I28" s="75">
        <f t="shared" si="6"/>
        <v>638</v>
      </c>
      <c r="J28" s="75">
        <f t="shared" si="6"/>
        <v>300</v>
      </c>
      <c r="K28" s="75">
        <f>K29</f>
        <v>41608</v>
      </c>
      <c r="L28" s="704" t="s">
        <v>432</v>
      </c>
      <c r="M28" s="705"/>
    </row>
    <row r="29" spans="1:13" x14ac:dyDescent="0.2">
      <c r="A29" s="279">
        <v>1392</v>
      </c>
      <c r="B29" s="280" t="s">
        <v>593</v>
      </c>
      <c r="C29" s="173">
        <v>44838</v>
      </c>
      <c r="D29" s="173">
        <v>1298</v>
      </c>
      <c r="E29" s="173">
        <v>166</v>
      </c>
      <c r="F29" s="173">
        <v>511</v>
      </c>
      <c r="G29" s="173">
        <v>43</v>
      </c>
      <c r="H29" s="173">
        <v>274</v>
      </c>
      <c r="I29" s="173">
        <v>638</v>
      </c>
      <c r="J29" s="173">
        <v>300</v>
      </c>
      <c r="K29" s="173">
        <v>41608</v>
      </c>
      <c r="L29" s="719" t="s">
        <v>433</v>
      </c>
      <c r="M29" s="720"/>
    </row>
    <row r="30" spans="1:13" x14ac:dyDescent="0.2">
      <c r="A30" s="251">
        <v>14</v>
      </c>
      <c r="B30" s="277" t="s">
        <v>396</v>
      </c>
      <c r="C30" s="75">
        <f t="shared" ref="C30:J30" si="7">C31+C32</f>
        <v>128544</v>
      </c>
      <c r="D30" s="75">
        <f t="shared" si="7"/>
        <v>982</v>
      </c>
      <c r="E30" s="75">
        <f t="shared" si="7"/>
        <v>623</v>
      </c>
      <c r="F30" s="75">
        <f t="shared" si="7"/>
        <v>1522</v>
      </c>
      <c r="G30" s="75">
        <f t="shared" si="7"/>
        <v>418</v>
      </c>
      <c r="H30" s="75">
        <f t="shared" si="7"/>
        <v>2087</v>
      </c>
      <c r="I30" s="75">
        <f t="shared" si="7"/>
        <v>1035</v>
      </c>
      <c r="J30" s="75">
        <f t="shared" si="7"/>
        <v>436</v>
      </c>
      <c r="K30" s="75">
        <f>K31+K32</f>
        <v>121441</v>
      </c>
      <c r="L30" s="704" t="s">
        <v>434</v>
      </c>
      <c r="M30" s="705"/>
    </row>
    <row r="31" spans="1:13" s="202" customFormat="1" x14ac:dyDescent="0.2">
      <c r="A31" s="279">
        <v>1411</v>
      </c>
      <c r="B31" s="280" t="s">
        <v>591</v>
      </c>
      <c r="C31" s="173">
        <v>22083</v>
      </c>
      <c r="D31" s="173">
        <v>10</v>
      </c>
      <c r="E31" s="173">
        <v>46</v>
      </c>
      <c r="F31" s="173">
        <v>104</v>
      </c>
      <c r="G31" s="173">
        <v>0</v>
      </c>
      <c r="H31" s="173">
        <v>372</v>
      </c>
      <c r="I31" s="173">
        <v>159</v>
      </c>
      <c r="J31" s="173">
        <v>26</v>
      </c>
      <c r="K31" s="173">
        <v>21366</v>
      </c>
      <c r="L31" s="719" t="s">
        <v>592</v>
      </c>
      <c r="M31" s="720"/>
    </row>
    <row r="32" spans="1:13" ht="22.5" x14ac:dyDescent="0.2">
      <c r="A32" s="282">
        <v>1412</v>
      </c>
      <c r="B32" s="283" t="s">
        <v>590</v>
      </c>
      <c r="C32" s="76">
        <v>106461</v>
      </c>
      <c r="D32" s="76">
        <v>972</v>
      </c>
      <c r="E32" s="76">
        <v>577</v>
      </c>
      <c r="F32" s="76">
        <v>1418</v>
      </c>
      <c r="G32" s="76">
        <v>418</v>
      </c>
      <c r="H32" s="76">
        <v>1715</v>
      </c>
      <c r="I32" s="76">
        <v>876</v>
      </c>
      <c r="J32" s="76">
        <v>410</v>
      </c>
      <c r="K32" s="76">
        <v>100075</v>
      </c>
      <c r="L32" s="712" t="s">
        <v>595</v>
      </c>
      <c r="M32" s="713"/>
    </row>
    <row r="33" spans="1:13" s="202" customFormat="1" x14ac:dyDescent="0.2">
      <c r="A33" s="285">
        <v>15</v>
      </c>
      <c r="B33" s="286" t="s">
        <v>588</v>
      </c>
      <c r="C33" s="287">
        <f t="shared" ref="C33:J33" si="8">C34+C35</f>
        <v>7768</v>
      </c>
      <c r="D33" s="287">
        <f t="shared" si="8"/>
        <v>1</v>
      </c>
      <c r="E33" s="287">
        <f t="shared" si="8"/>
        <v>32</v>
      </c>
      <c r="F33" s="287">
        <f t="shared" si="8"/>
        <v>8</v>
      </c>
      <c r="G33" s="287">
        <f t="shared" si="8"/>
        <v>35</v>
      </c>
      <c r="H33" s="287">
        <f t="shared" si="8"/>
        <v>731</v>
      </c>
      <c r="I33" s="287">
        <f t="shared" si="8"/>
        <v>29</v>
      </c>
      <c r="J33" s="287">
        <f t="shared" si="8"/>
        <v>9</v>
      </c>
      <c r="K33" s="287">
        <f>K34+K35</f>
        <v>6923</v>
      </c>
      <c r="L33" s="721" t="s">
        <v>435</v>
      </c>
      <c r="M33" s="722"/>
    </row>
    <row r="34" spans="1:13" ht="22.5" x14ac:dyDescent="0.2">
      <c r="A34" s="282" t="s">
        <v>401</v>
      </c>
      <c r="B34" s="283" t="s">
        <v>397</v>
      </c>
      <c r="C34" s="76">
        <v>84</v>
      </c>
      <c r="D34" s="76">
        <v>0</v>
      </c>
      <c r="E34" s="76">
        <v>3</v>
      </c>
      <c r="F34" s="76">
        <v>8</v>
      </c>
      <c r="G34" s="76">
        <v>29</v>
      </c>
      <c r="H34" s="76">
        <v>35</v>
      </c>
      <c r="I34" s="76">
        <v>0</v>
      </c>
      <c r="J34" s="76">
        <v>9</v>
      </c>
      <c r="K34" s="76">
        <v>0</v>
      </c>
      <c r="L34" s="712" t="s">
        <v>436</v>
      </c>
      <c r="M34" s="713"/>
    </row>
    <row r="35" spans="1:13" s="202" customFormat="1" x14ac:dyDescent="0.2">
      <c r="A35" s="279">
        <v>1520</v>
      </c>
      <c r="B35" s="280" t="s">
        <v>398</v>
      </c>
      <c r="C35" s="173">
        <v>7684</v>
      </c>
      <c r="D35" s="173">
        <v>1</v>
      </c>
      <c r="E35" s="173">
        <v>29</v>
      </c>
      <c r="F35" s="173">
        <v>0</v>
      </c>
      <c r="G35" s="173">
        <v>6</v>
      </c>
      <c r="H35" s="173">
        <v>696</v>
      </c>
      <c r="I35" s="173">
        <v>29</v>
      </c>
      <c r="J35" s="173">
        <v>0</v>
      </c>
      <c r="K35" s="173">
        <v>6923</v>
      </c>
      <c r="L35" s="719" t="s">
        <v>437</v>
      </c>
      <c r="M35" s="720"/>
    </row>
    <row r="36" spans="1:13" ht="33.75" x14ac:dyDescent="0.2">
      <c r="A36" s="251">
        <v>16</v>
      </c>
      <c r="B36" s="277" t="s">
        <v>584</v>
      </c>
      <c r="C36" s="75">
        <f t="shared" ref="C36:J36" si="9">C37</f>
        <v>271201</v>
      </c>
      <c r="D36" s="75">
        <f t="shared" si="9"/>
        <v>7452</v>
      </c>
      <c r="E36" s="75">
        <f t="shared" si="9"/>
        <v>482</v>
      </c>
      <c r="F36" s="75">
        <f t="shared" si="9"/>
        <v>1794</v>
      </c>
      <c r="G36" s="75">
        <f t="shared" si="9"/>
        <v>612</v>
      </c>
      <c r="H36" s="75">
        <f t="shared" si="9"/>
        <v>2196</v>
      </c>
      <c r="I36" s="75">
        <f t="shared" si="9"/>
        <v>225</v>
      </c>
      <c r="J36" s="75">
        <f t="shared" si="9"/>
        <v>2389</v>
      </c>
      <c r="K36" s="75">
        <f>K37</f>
        <v>256051</v>
      </c>
      <c r="L36" s="704" t="s">
        <v>585</v>
      </c>
      <c r="M36" s="705"/>
    </row>
    <row r="37" spans="1:13" s="202" customFormat="1" x14ac:dyDescent="0.2">
      <c r="A37" s="279">
        <v>1622</v>
      </c>
      <c r="B37" s="280" t="s">
        <v>583</v>
      </c>
      <c r="C37" s="173">
        <v>271201</v>
      </c>
      <c r="D37" s="173">
        <v>7452</v>
      </c>
      <c r="E37" s="173">
        <v>482</v>
      </c>
      <c r="F37" s="173">
        <v>1794</v>
      </c>
      <c r="G37" s="173">
        <v>612</v>
      </c>
      <c r="H37" s="173">
        <v>2196</v>
      </c>
      <c r="I37" s="173">
        <v>225</v>
      </c>
      <c r="J37" s="173">
        <v>2389</v>
      </c>
      <c r="K37" s="173">
        <v>256051</v>
      </c>
      <c r="L37" s="719" t="s">
        <v>586</v>
      </c>
      <c r="M37" s="720"/>
    </row>
    <row r="38" spans="1:13" ht="21.75" customHeight="1" x14ac:dyDescent="0.2">
      <c r="A38" s="251">
        <v>17</v>
      </c>
      <c r="B38" s="277" t="s">
        <v>582</v>
      </c>
      <c r="C38" s="75">
        <f>C39+C40</f>
        <v>60601</v>
      </c>
      <c r="D38" s="75">
        <f t="shared" ref="D38:J38" si="10">D39+D40</f>
        <v>689</v>
      </c>
      <c r="E38" s="75">
        <f t="shared" si="10"/>
        <v>297</v>
      </c>
      <c r="F38" s="75">
        <f t="shared" si="10"/>
        <v>1085</v>
      </c>
      <c r="G38" s="75">
        <f t="shared" si="10"/>
        <v>156</v>
      </c>
      <c r="H38" s="75">
        <f t="shared" si="10"/>
        <v>658</v>
      </c>
      <c r="I38" s="75">
        <f t="shared" si="10"/>
        <v>749</v>
      </c>
      <c r="J38" s="75">
        <f t="shared" si="10"/>
        <v>1068</v>
      </c>
      <c r="K38" s="75">
        <f>K39+K40</f>
        <v>55899</v>
      </c>
      <c r="L38" s="704" t="s">
        <v>438</v>
      </c>
      <c r="M38" s="705"/>
    </row>
    <row r="39" spans="1:13" s="202" customFormat="1" x14ac:dyDescent="0.2">
      <c r="A39" s="279">
        <v>1702</v>
      </c>
      <c r="B39" s="280" t="s">
        <v>399</v>
      </c>
      <c r="C39" s="173">
        <v>43124</v>
      </c>
      <c r="D39" s="173">
        <v>639</v>
      </c>
      <c r="E39" s="173">
        <v>39</v>
      </c>
      <c r="F39" s="173">
        <v>487</v>
      </c>
      <c r="G39" s="173">
        <v>14</v>
      </c>
      <c r="H39" s="173">
        <v>414</v>
      </c>
      <c r="I39" s="173">
        <v>0</v>
      </c>
      <c r="J39" s="173">
        <v>133</v>
      </c>
      <c r="K39" s="173">
        <v>41398</v>
      </c>
      <c r="L39" s="719" t="s">
        <v>581</v>
      </c>
      <c r="M39" s="720"/>
    </row>
    <row r="40" spans="1:13" x14ac:dyDescent="0.2">
      <c r="A40" s="295">
        <v>1709</v>
      </c>
      <c r="B40" s="296" t="s">
        <v>400</v>
      </c>
      <c r="C40" s="83">
        <v>17477</v>
      </c>
      <c r="D40" s="83">
        <v>50</v>
      </c>
      <c r="E40" s="83">
        <v>258</v>
      </c>
      <c r="F40" s="83">
        <v>598</v>
      </c>
      <c r="G40" s="83">
        <v>142</v>
      </c>
      <c r="H40" s="83">
        <v>244</v>
      </c>
      <c r="I40" s="83">
        <v>749</v>
      </c>
      <c r="J40" s="83">
        <v>935</v>
      </c>
      <c r="K40" s="83">
        <v>14501</v>
      </c>
      <c r="L40" s="735" t="s">
        <v>440</v>
      </c>
      <c r="M40" s="736"/>
    </row>
    <row r="41" spans="1:13" s="202" customFormat="1" x14ac:dyDescent="0.2">
      <c r="A41" s="285">
        <v>18</v>
      </c>
      <c r="B41" s="286" t="s">
        <v>580</v>
      </c>
      <c r="C41" s="287">
        <f>C42+C43</f>
        <v>271009</v>
      </c>
      <c r="D41" s="287">
        <f t="shared" ref="D41:J41" si="11">D42+D43</f>
        <v>43613</v>
      </c>
      <c r="E41" s="287">
        <f t="shared" si="11"/>
        <v>2004</v>
      </c>
      <c r="F41" s="287">
        <f t="shared" si="11"/>
        <v>5188</v>
      </c>
      <c r="G41" s="287">
        <f t="shared" si="11"/>
        <v>596</v>
      </c>
      <c r="H41" s="287">
        <f t="shared" si="11"/>
        <v>10827</v>
      </c>
      <c r="I41" s="287">
        <f t="shared" si="11"/>
        <v>1493</v>
      </c>
      <c r="J41" s="287">
        <f t="shared" si="11"/>
        <v>2207</v>
      </c>
      <c r="K41" s="287">
        <f>K42+K43</f>
        <v>205081</v>
      </c>
      <c r="L41" s="721" t="s">
        <v>441</v>
      </c>
      <c r="M41" s="722"/>
    </row>
    <row r="42" spans="1:13" ht="22.5" x14ac:dyDescent="0.2">
      <c r="A42" s="282">
        <v>1811</v>
      </c>
      <c r="B42" s="283" t="s">
        <v>579</v>
      </c>
      <c r="C42" s="76">
        <v>251627</v>
      </c>
      <c r="D42" s="76">
        <v>43613</v>
      </c>
      <c r="E42" s="76">
        <v>1749</v>
      </c>
      <c r="F42" s="76">
        <v>5188</v>
      </c>
      <c r="G42" s="76">
        <v>566</v>
      </c>
      <c r="H42" s="76">
        <v>10797</v>
      </c>
      <c r="I42" s="76">
        <v>1493</v>
      </c>
      <c r="J42" s="76">
        <v>2087</v>
      </c>
      <c r="K42" s="76">
        <v>186134</v>
      </c>
      <c r="L42" s="712" t="s">
        <v>442</v>
      </c>
      <c r="M42" s="713"/>
    </row>
    <row r="43" spans="1:13" s="202" customFormat="1" ht="22.5" x14ac:dyDescent="0.2">
      <c r="A43" s="279">
        <v>1820</v>
      </c>
      <c r="B43" s="280" t="s">
        <v>578</v>
      </c>
      <c r="C43" s="173">
        <v>19382</v>
      </c>
      <c r="D43" s="173">
        <v>0</v>
      </c>
      <c r="E43" s="173">
        <v>255</v>
      </c>
      <c r="F43" s="173">
        <v>0</v>
      </c>
      <c r="G43" s="173">
        <v>30</v>
      </c>
      <c r="H43" s="173">
        <v>30</v>
      </c>
      <c r="I43" s="173">
        <v>0</v>
      </c>
      <c r="J43" s="173">
        <v>120</v>
      </c>
      <c r="K43" s="173">
        <v>18947</v>
      </c>
      <c r="L43" s="719" t="s">
        <v>443</v>
      </c>
      <c r="M43" s="720"/>
    </row>
    <row r="44" spans="1:13" x14ac:dyDescent="0.2">
      <c r="A44" s="251">
        <v>19</v>
      </c>
      <c r="B44" s="277" t="s">
        <v>577</v>
      </c>
      <c r="C44" s="75">
        <v>19576405</v>
      </c>
      <c r="D44" s="75">
        <v>1653780</v>
      </c>
      <c r="E44" s="75">
        <v>15</v>
      </c>
      <c r="F44" s="75">
        <v>13736</v>
      </c>
      <c r="G44" s="75">
        <v>12771</v>
      </c>
      <c r="H44" s="75">
        <v>33253</v>
      </c>
      <c r="I44" s="75">
        <v>5557</v>
      </c>
      <c r="J44" s="75">
        <v>44687</v>
      </c>
      <c r="K44" s="75">
        <v>17812606</v>
      </c>
      <c r="L44" s="704" t="s">
        <v>444</v>
      </c>
      <c r="M44" s="705"/>
    </row>
    <row r="45" spans="1:13" s="202" customFormat="1" ht="22.5" x14ac:dyDescent="0.2">
      <c r="A45" s="285">
        <v>20</v>
      </c>
      <c r="B45" s="286" t="s">
        <v>576</v>
      </c>
      <c r="C45" s="287">
        <v>11216922</v>
      </c>
      <c r="D45" s="287">
        <v>1557951</v>
      </c>
      <c r="E45" s="287">
        <v>6734</v>
      </c>
      <c r="F45" s="287">
        <v>466825</v>
      </c>
      <c r="G45" s="287">
        <v>52176</v>
      </c>
      <c r="H45" s="287">
        <v>142563</v>
      </c>
      <c r="I45" s="287">
        <v>187169</v>
      </c>
      <c r="J45" s="287">
        <v>138219</v>
      </c>
      <c r="K45" s="287">
        <v>8665285</v>
      </c>
      <c r="L45" s="721" t="s">
        <v>445</v>
      </c>
      <c r="M45" s="722"/>
    </row>
    <row r="46" spans="1:13" ht="22.5" x14ac:dyDescent="0.2">
      <c r="A46" s="251">
        <v>21</v>
      </c>
      <c r="B46" s="277" t="s">
        <v>571</v>
      </c>
      <c r="C46" s="75">
        <f t="shared" ref="C46:J46" si="12">C47</f>
        <v>13858</v>
      </c>
      <c r="D46" s="75">
        <f>D47</f>
        <v>106</v>
      </c>
      <c r="E46" s="75">
        <f t="shared" si="12"/>
        <v>0</v>
      </c>
      <c r="F46" s="75">
        <f t="shared" si="12"/>
        <v>105</v>
      </c>
      <c r="G46" s="75">
        <f t="shared" si="12"/>
        <v>0</v>
      </c>
      <c r="H46" s="75">
        <f t="shared" si="12"/>
        <v>703</v>
      </c>
      <c r="I46" s="75">
        <f t="shared" si="12"/>
        <v>11055</v>
      </c>
      <c r="J46" s="75">
        <f t="shared" si="12"/>
        <v>352</v>
      </c>
      <c r="K46" s="75">
        <f>K47</f>
        <v>1537</v>
      </c>
      <c r="L46" s="704" t="s">
        <v>569</v>
      </c>
      <c r="M46" s="705"/>
    </row>
    <row r="47" spans="1:13" s="202" customFormat="1" ht="22.5" x14ac:dyDescent="0.2">
      <c r="A47" s="279">
        <v>2100</v>
      </c>
      <c r="B47" s="280" t="s">
        <v>572</v>
      </c>
      <c r="C47" s="173">
        <v>13858</v>
      </c>
      <c r="D47" s="173">
        <v>106</v>
      </c>
      <c r="E47" s="173">
        <v>0</v>
      </c>
      <c r="F47" s="173">
        <v>105</v>
      </c>
      <c r="G47" s="173">
        <v>0</v>
      </c>
      <c r="H47" s="173">
        <v>703</v>
      </c>
      <c r="I47" s="173">
        <v>11055</v>
      </c>
      <c r="J47" s="173">
        <v>352</v>
      </c>
      <c r="K47" s="173">
        <v>1537</v>
      </c>
      <c r="L47" s="719" t="s">
        <v>597</v>
      </c>
      <c r="M47" s="720"/>
    </row>
    <row r="48" spans="1:13" x14ac:dyDescent="0.2">
      <c r="A48" s="251">
        <v>22</v>
      </c>
      <c r="B48" s="277" t="s">
        <v>573</v>
      </c>
      <c r="C48" s="75">
        <f t="shared" ref="C48:J48" si="13">C49</f>
        <v>892756</v>
      </c>
      <c r="D48" s="75">
        <f t="shared" si="13"/>
        <v>2481</v>
      </c>
      <c r="E48" s="75">
        <f t="shared" si="13"/>
        <v>650</v>
      </c>
      <c r="F48" s="75">
        <f t="shared" si="13"/>
        <v>15985</v>
      </c>
      <c r="G48" s="75">
        <f t="shared" si="13"/>
        <v>700</v>
      </c>
      <c r="H48" s="75">
        <f t="shared" si="13"/>
        <v>5844</v>
      </c>
      <c r="I48" s="75">
        <f t="shared" si="13"/>
        <v>2423</v>
      </c>
      <c r="J48" s="75">
        <f t="shared" si="13"/>
        <v>5326</v>
      </c>
      <c r="K48" s="75">
        <f>K49</f>
        <v>859347</v>
      </c>
      <c r="L48" s="704" t="s">
        <v>446</v>
      </c>
      <c r="M48" s="705"/>
    </row>
    <row r="49" spans="1:13" s="202" customFormat="1" x14ac:dyDescent="0.2">
      <c r="A49" s="289">
        <v>2220</v>
      </c>
      <c r="B49" s="290" t="s">
        <v>402</v>
      </c>
      <c r="C49" s="216">
        <v>892756</v>
      </c>
      <c r="D49" s="216">
        <v>2481</v>
      </c>
      <c r="E49" s="216">
        <v>650</v>
      </c>
      <c r="F49" s="216">
        <v>15985</v>
      </c>
      <c r="G49" s="216">
        <v>700</v>
      </c>
      <c r="H49" s="216">
        <v>5844</v>
      </c>
      <c r="I49" s="216">
        <v>2423</v>
      </c>
      <c r="J49" s="216">
        <v>5326</v>
      </c>
      <c r="K49" s="216">
        <v>859347</v>
      </c>
      <c r="L49" s="706" t="s">
        <v>447</v>
      </c>
      <c r="M49" s="707"/>
    </row>
    <row r="50" spans="1:13" ht="22.5" x14ac:dyDescent="0.2">
      <c r="A50" s="251">
        <v>23</v>
      </c>
      <c r="B50" s="277" t="s">
        <v>403</v>
      </c>
      <c r="C50" s="75">
        <f t="shared" ref="C50:J50" si="14">C51+C52+C53+C54+C55</f>
        <v>5499583</v>
      </c>
      <c r="D50" s="75">
        <f t="shared" si="14"/>
        <v>5981</v>
      </c>
      <c r="E50" s="75">
        <f t="shared" si="14"/>
        <v>4093</v>
      </c>
      <c r="F50" s="75">
        <f t="shared" si="14"/>
        <v>282779</v>
      </c>
      <c r="G50" s="75">
        <f t="shared" si="14"/>
        <v>71147</v>
      </c>
      <c r="H50" s="75">
        <f t="shared" si="14"/>
        <v>59057</v>
      </c>
      <c r="I50" s="75">
        <f t="shared" si="14"/>
        <v>20604</v>
      </c>
      <c r="J50" s="75">
        <f t="shared" si="14"/>
        <v>275310</v>
      </c>
      <c r="K50" s="75">
        <f>K51+K52+K53+K54+K55</f>
        <v>4780612</v>
      </c>
      <c r="L50" s="704" t="s">
        <v>448</v>
      </c>
      <c r="M50" s="705"/>
    </row>
    <row r="51" spans="1:13" s="202" customFormat="1" x14ac:dyDescent="0.2">
      <c r="A51" s="279">
        <v>2310</v>
      </c>
      <c r="B51" s="280" t="s">
        <v>404</v>
      </c>
      <c r="C51" s="173">
        <f>SUM(D51:K51)</f>
        <v>108827</v>
      </c>
      <c r="D51" s="173">
        <v>183</v>
      </c>
      <c r="E51" s="173">
        <v>141</v>
      </c>
      <c r="F51" s="173">
        <v>2954</v>
      </c>
      <c r="G51" s="173">
        <v>67</v>
      </c>
      <c r="H51" s="173">
        <v>620</v>
      </c>
      <c r="I51" s="173">
        <v>63</v>
      </c>
      <c r="J51" s="173">
        <v>397</v>
      </c>
      <c r="K51" s="173">
        <v>104402</v>
      </c>
      <c r="L51" s="719" t="s">
        <v>449</v>
      </c>
      <c r="M51" s="720"/>
    </row>
    <row r="52" spans="1:13" x14ac:dyDescent="0.2">
      <c r="A52" s="282">
        <v>2394</v>
      </c>
      <c r="B52" s="283" t="s">
        <v>405</v>
      </c>
      <c r="C52" s="76">
        <f>SUM(D52:K52)</f>
        <v>717131</v>
      </c>
      <c r="D52" s="76">
        <v>1096</v>
      </c>
      <c r="E52" s="76">
        <v>172</v>
      </c>
      <c r="F52" s="76">
        <v>172322</v>
      </c>
      <c r="G52" s="76">
        <v>15242</v>
      </c>
      <c r="H52" s="76">
        <v>39707</v>
      </c>
      <c r="I52" s="76">
        <v>1779</v>
      </c>
      <c r="J52" s="76">
        <v>85548</v>
      </c>
      <c r="K52" s="76">
        <v>401265</v>
      </c>
      <c r="L52" s="712" t="s">
        <v>450</v>
      </c>
      <c r="M52" s="713"/>
    </row>
    <row r="53" spans="1:13" s="202" customFormat="1" x14ac:dyDescent="0.2">
      <c r="A53" s="279">
        <v>2395</v>
      </c>
      <c r="B53" s="280" t="s">
        <v>565</v>
      </c>
      <c r="C53" s="173">
        <f>SUM(D53:K53)</f>
        <v>4349984</v>
      </c>
      <c r="D53" s="173">
        <v>3925</v>
      </c>
      <c r="E53" s="173">
        <v>3405</v>
      </c>
      <c r="F53" s="173">
        <v>103414</v>
      </c>
      <c r="G53" s="173">
        <v>55590</v>
      </c>
      <c r="H53" s="173">
        <v>17782</v>
      </c>
      <c r="I53" s="173">
        <v>18424</v>
      </c>
      <c r="J53" s="173">
        <v>179663</v>
      </c>
      <c r="K53" s="173">
        <v>3967781</v>
      </c>
      <c r="L53" s="719" t="s">
        <v>451</v>
      </c>
      <c r="M53" s="720"/>
    </row>
    <row r="54" spans="1:13" x14ac:dyDescent="0.2">
      <c r="A54" s="282">
        <v>2396</v>
      </c>
      <c r="B54" s="283" t="s">
        <v>406</v>
      </c>
      <c r="C54" s="76">
        <f>SUM(D54:K54)</f>
        <v>81796</v>
      </c>
      <c r="D54" s="76">
        <v>515</v>
      </c>
      <c r="E54" s="76">
        <v>301</v>
      </c>
      <c r="F54" s="76">
        <v>3157</v>
      </c>
      <c r="G54" s="76">
        <v>246</v>
      </c>
      <c r="H54" s="76">
        <v>863</v>
      </c>
      <c r="I54" s="76">
        <v>338</v>
      </c>
      <c r="J54" s="76">
        <v>1663</v>
      </c>
      <c r="K54" s="76">
        <v>74713</v>
      </c>
      <c r="L54" s="712" t="s">
        <v>452</v>
      </c>
      <c r="M54" s="713"/>
    </row>
    <row r="55" spans="1:13" s="202" customFormat="1" x14ac:dyDescent="0.2">
      <c r="A55" s="289">
        <v>2399</v>
      </c>
      <c r="B55" s="290" t="s">
        <v>564</v>
      </c>
      <c r="C55" s="216">
        <f>SUM(D55:K55)</f>
        <v>241845</v>
      </c>
      <c r="D55" s="216">
        <v>262</v>
      </c>
      <c r="E55" s="216">
        <v>74</v>
      </c>
      <c r="F55" s="216">
        <v>932</v>
      </c>
      <c r="G55" s="216">
        <v>2</v>
      </c>
      <c r="H55" s="216">
        <v>85</v>
      </c>
      <c r="I55" s="216">
        <v>0</v>
      </c>
      <c r="J55" s="216">
        <v>8039</v>
      </c>
      <c r="K55" s="216">
        <v>232451</v>
      </c>
      <c r="L55" s="706" t="s">
        <v>563</v>
      </c>
      <c r="M55" s="707"/>
    </row>
    <row r="56" spans="1:13" x14ac:dyDescent="0.2">
      <c r="A56" s="251">
        <v>24</v>
      </c>
      <c r="B56" s="277" t="s">
        <v>407</v>
      </c>
      <c r="C56" s="75">
        <v>9833087</v>
      </c>
      <c r="D56" s="75">
        <v>3144935</v>
      </c>
      <c r="E56" s="75">
        <v>244</v>
      </c>
      <c r="F56" s="75">
        <v>282093</v>
      </c>
      <c r="G56" s="75">
        <v>7909</v>
      </c>
      <c r="H56" s="75">
        <v>251096</v>
      </c>
      <c r="I56" s="75">
        <v>9704</v>
      </c>
      <c r="J56" s="75">
        <v>325348</v>
      </c>
      <c r="K56" s="75">
        <v>5811758</v>
      </c>
      <c r="L56" s="704" t="s">
        <v>453</v>
      </c>
      <c r="M56" s="705"/>
    </row>
    <row r="57" spans="1:13" ht="22.5" x14ac:dyDescent="0.2">
      <c r="A57" s="292">
        <v>25</v>
      </c>
      <c r="B57" s="293" t="s">
        <v>566</v>
      </c>
      <c r="C57" s="215">
        <f t="shared" ref="C57:C61" si="15">SUM(D57:K57)</f>
        <v>2188876</v>
      </c>
      <c r="D57" s="215">
        <f t="shared" ref="D57:J57" si="16">D58+D59+D60+D61</f>
        <v>9833</v>
      </c>
      <c r="E57" s="215">
        <f t="shared" si="16"/>
        <v>4135</v>
      </c>
      <c r="F57" s="215">
        <f t="shared" si="16"/>
        <v>28495</v>
      </c>
      <c r="G57" s="215">
        <f t="shared" si="16"/>
        <v>2795</v>
      </c>
      <c r="H57" s="215">
        <f t="shared" si="16"/>
        <v>17378</v>
      </c>
      <c r="I57" s="215">
        <f t="shared" si="16"/>
        <v>1555</v>
      </c>
      <c r="J57" s="215">
        <f t="shared" si="16"/>
        <v>15572</v>
      </c>
      <c r="K57" s="215">
        <f>K58+K59+K60+K61</f>
        <v>2109113</v>
      </c>
      <c r="L57" s="710" t="s">
        <v>562</v>
      </c>
      <c r="M57" s="711"/>
    </row>
    <row r="58" spans="1:13" x14ac:dyDescent="0.2">
      <c r="A58" s="282">
        <v>2511</v>
      </c>
      <c r="B58" s="283" t="s">
        <v>408</v>
      </c>
      <c r="C58" s="76">
        <f t="shared" si="15"/>
        <v>2078674</v>
      </c>
      <c r="D58" s="76">
        <v>7225</v>
      </c>
      <c r="E58" s="76">
        <v>3783</v>
      </c>
      <c r="F58" s="76">
        <v>12805</v>
      </c>
      <c r="G58" s="76">
        <v>2601</v>
      </c>
      <c r="H58" s="76">
        <v>16396</v>
      </c>
      <c r="I58" s="76">
        <v>1533</v>
      </c>
      <c r="J58" s="76">
        <v>14034</v>
      </c>
      <c r="K58" s="76">
        <v>2020297</v>
      </c>
      <c r="L58" s="712" t="s">
        <v>454</v>
      </c>
      <c r="M58" s="713"/>
    </row>
    <row r="59" spans="1:13" ht="22.5" x14ac:dyDescent="0.2">
      <c r="A59" s="289">
        <v>2591</v>
      </c>
      <c r="B59" s="290" t="s">
        <v>560</v>
      </c>
      <c r="C59" s="216">
        <f t="shared" si="15"/>
        <v>9518</v>
      </c>
      <c r="D59" s="216">
        <v>363</v>
      </c>
      <c r="E59" s="216">
        <v>85</v>
      </c>
      <c r="F59" s="216">
        <v>489</v>
      </c>
      <c r="G59" s="216">
        <v>142</v>
      </c>
      <c r="H59" s="216">
        <v>147</v>
      </c>
      <c r="I59" s="216">
        <v>12</v>
      </c>
      <c r="J59" s="216">
        <v>91</v>
      </c>
      <c r="K59" s="216">
        <v>8189</v>
      </c>
      <c r="L59" s="706" t="s">
        <v>561</v>
      </c>
      <c r="M59" s="707"/>
    </row>
    <row r="60" spans="1:13" x14ac:dyDescent="0.2">
      <c r="A60" s="282">
        <v>2592</v>
      </c>
      <c r="B60" s="283" t="s">
        <v>567</v>
      </c>
      <c r="C60" s="76">
        <f t="shared" si="15"/>
        <v>63496</v>
      </c>
      <c r="D60" s="76">
        <v>1159</v>
      </c>
      <c r="E60" s="76">
        <v>215</v>
      </c>
      <c r="F60" s="76">
        <v>512</v>
      </c>
      <c r="G60" s="76">
        <v>41</v>
      </c>
      <c r="H60" s="76">
        <v>305</v>
      </c>
      <c r="I60" s="76">
        <v>0</v>
      </c>
      <c r="J60" s="76">
        <v>1248</v>
      </c>
      <c r="K60" s="76">
        <v>60016</v>
      </c>
      <c r="L60" s="712" t="s">
        <v>455</v>
      </c>
      <c r="M60" s="713"/>
    </row>
    <row r="61" spans="1:13" x14ac:dyDescent="0.2">
      <c r="A61" s="289">
        <v>2599</v>
      </c>
      <c r="B61" s="290" t="s">
        <v>558</v>
      </c>
      <c r="C61" s="216">
        <f t="shared" si="15"/>
        <v>37188</v>
      </c>
      <c r="D61" s="216">
        <v>1086</v>
      </c>
      <c r="E61" s="216">
        <v>52</v>
      </c>
      <c r="F61" s="216">
        <v>14689</v>
      </c>
      <c r="G61" s="216">
        <v>11</v>
      </c>
      <c r="H61" s="216">
        <v>530</v>
      </c>
      <c r="I61" s="216">
        <v>10</v>
      </c>
      <c r="J61" s="216">
        <v>199</v>
      </c>
      <c r="K61" s="216">
        <v>20611</v>
      </c>
      <c r="L61" s="706" t="s">
        <v>559</v>
      </c>
      <c r="M61" s="707"/>
    </row>
    <row r="62" spans="1:13" x14ac:dyDescent="0.2">
      <c r="A62" s="443">
        <v>27</v>
      </c>
      <c r="B62" s="277" t="s">
        <v>409</v>
      </c>
      <c r="C62" s="75">
        <f>C63+C64+C65+C66</f>
        <v>1182893</v>
      </c>
      <c r="D62" s="75">
        <f t="shared" ref="D62:J62" si="17">D63+D64+D65+D66</f>
        <v>0</v>
      </c>
      <c r="E62" s="75">
        <f t="shared" si="17"/>
        <v>811</v>
      </c>
      <c r="F62" s="75">
        <f t="shared" si="17"/>
        <v>1261</v>
      </c>
      <c r="G62" s="75">
        <f t="shared" si="17"/>
        <v>397</v>
      </c>
      <c r="H62" s="75">
        <f t="shared" si="17"/>
        <v>5587</v>
      </c>
      <c r="I62" s="75">
        <f t="shared" si="17"/>
        <v>182</v>
      </c>
      <c r="J62" s="75">
        <f t="shared" si="17"/>
        <v>6503</v>
      </c>
      <c r="K62" s="75">
        <f>K63+K64+K65+K66</f>
        <v>1168152</v>
      </c>
      <c r="L62" s="704" t="s">
        <v>456</v>
      </c>
      <c r="M62" s="705"/>
    </row>
    <row r="63" spans="1:13" ht="22.5" x14ac:dyDescent="0.2">
      <c r="A63" s="289">
        <v>2710</v>
      </c>
      <c r="B63" s="290" t="s">
        <v>555</v>
      </c>
      <c r="C63" s="216">
        <f>SUM(D63:K63)</f>
        <v>76398</v>
      </c>
      <c r="D63" s="216">
        <v>0</v>
      </c>
      <c r="E63" s="216">
        <v>293</v>
      </c>
      <c r="F63" s="216">
        <v>916</v>
      </c>
      <c r="G63" s="216">
        <v>93</v>
      </c>
      <c r="H63" s="216">
        <v>303</v>
      </c>
      <c r="I63" s="216">
        <v>42</v>
      </c>
      <c r="J63" s="216">
        <v>305</v>
      </c>
      <c r="K63" s="216">
        <v>74446</v>
      </c>
      <c r="L63" s="706" t="s">
        <v>556</v>
      </c>
      <c r="M63" s="707"/>
    </row>
    <row r="64" spans="1:13" ht="22.5" x14ac:dyDescent="0.2">
      <c r="A64" s="282">
        <v>2730</v>
      </c>
      <c r="B64" s="283" t="s">
        <v>554</v>
      </c>
      <c r="C64" s="76">
        <f>SUM(D64:K64)</f>
        <v>997320</v>
      </c>
      <c r="D64" s="76">
        <v>0</v>
      </c>
      <c r="E64" s="76">
        <v>170</v>
      </c>
      <c r="F64" s="76">
        <v>0</v>
      </c>
      <c r="G64" s="76">
        <v>292</v>
      </c>
      <c r="H64" s="76">
        <v>4766</v>
      </c>
      <c r="I64" s="76">
        <v>46</v>
      </c>
      <c r="J64" s="76">
        <v>4213</v>
      </c>
      <c r="K64" s="76">
        <v>987833</v>
      </c>
      <c r="L64" s="712" t="s">
        <v>557</v>
      </c>
      <c r="M64" s="713"/>
    </row>
    <row r="65" spans="1:13" x14ac:dyDescent="0.2">
      <c r="A65" s="289">
        <v>2740</v>
      </c>
      <c r="B65" s="290" t="s">
        <v>553</v>
      </c>
      <c r="C65" s="216">
        <f>SUM(D65:K65)</f>
        <v>552</v>
      </c>
      <c r="D65" s="216">
        <v>0</v>
      </c>
      <c r="E65" s="216">
        <v>8</v>
      </c>
      <c r="F65" s="216">
        <v>3</v>
      </c>
      <c r="G65" s="216">
        <v>10</v>
      </c>
      <c r="H65" s="216">
        <v>24</v>
      </c>
      <c r="I65" s="216">
        <v>49</v>
      </c>
      <c r="J65" s="216">
        <v>9</v>
      </c>
      <c r="K65" s="216">
        <v>449</v>
      </c>
      <c r="L65" s="706" t="s">
        <v>457</v>
      </c>
      <c r="M65" s="707"/>
    </row>
    <row r="66" spans="1:13" x14ac:dyDescent="0.2">
      <c r="A66" s="282">
        <v>2790</v>
      </c>
      <c r="B66" s="283" t="s">
        <v>552</v>
      </c>
      <c r="C66" s="76">
        <f>SUM(D66:K66)</f>
        <v>108623</v>
      </c>
      <c r="D66" s="76">
        <v>0</v>
      </c>
      <c r="E66" s="76">
        <v>340</v>
      </c>
      <c r="F66" s="76">
        <v>342</v>
      </c>
      <c r="G66" s="76">
        <v>2</v>
      </c>
      <c r="H66" s="76">
        <v>494</v>
      </c>
      <c r="I66" s="76">
        <v>45</v>
      </c>
      <c r="J66" s="76">
        <v>1976</v>
      </c>
      <c r="K66" s="76">
        <v>105424</v>
      </c>
      <c r="L66" s="712" t="s">
        <v>458</v>
      </c>
      <c r="M66" s="713"/>
    </row>
    <row r="67" spans="1:13" x14ac:dyDescent="0.2">
      <c r="A67" s="292">
        <v>28</v>
      </c>
      <c r="B67" s="293" t="s">
        <v>551</v>
      </c>
      <c r="C67" s="215">
        <f t="shared" ref="C67:J67" si="18">C68+C69</f>
        <v>149103</v>
      </c>
      <c r="D67" s="215">
        <f t="shared" si="18"/>
        <v>0</v>
      </c>
      <c r="E67" s="215">
        <f t="shared" si="18"/>
        <v>481</v>
      </c>
      <c r="F67" s="215">
        <f t="shared" si="18"/>
        <v>146</v>
      </c>
      <c r="G67" s="215">
        <f t="shared" si="18"/>
        <v>2194</v>
      </c>
      <c r="H67" s="215">
        <f t="shared" si="18"/>
        <v>56</v>
      </c>
      <c r="I67" s="215">
        <f t="shared" si="18"/>
        <v>108</v>
      </c>
      <c r="J67" s="215">
        <f t="shared" si="18"/>
        <v>2471</v>
      </c>
      <c r="K67" s="215">
        <f>K68+K69</f>
        <v>143647</v>
      </c>
      <c r="L67" s="710" t="s">
        <v>459</v>
      </c>
      <c r="M67" s="711"/>
    </row>
    <row r="68" spans="1:13" ht="45" x14ac:dyDescent="0.2">
      <c r="A68" s="295">
        <v>2810</v>
      </c>
      <c r="B68" s="296" t="s">
        <v>549</v>
      </c>
      <c r="C68" s="83">
        <f>SUM(D68:K68)</f>
        <v>139172</v>
      </c>
      <c r="D68" s="83">
        <v>0</v>
      </c>
      <c r="E68" s="83">
        <v>456</v>
      </c>
      <c r="F68" s="83">
        <v>61</v>
      </c>
      <c r="G68" s="83">
        <v>2181</v>
      </c>
      <c r="H68" s="83">
        <v>0</v>
      </c>
      <c r="I68" s="83">
        <v>108</v>
      </c>
      <c r="J68" s="83">
        <v>2251</v>
      </c>
      <c r="K68" s="83">
        <v>134115</v>
      </c>
      <c r="L68" s="735" t="s">
        <v>550</v>
      </c>
      <c r="M68" s="736"/>
    </row>
    <row r="69" spans="1:13" ht="33.75" x14ac:dyDescent="0.2">
      <c r="A69" s="289">
        <v>2820</v>
      </c>
      <c r="B69" s="290" t="s">
        <v>548</v>
      </c>
      <c r="C69" s="216">
        <f>SUM(D69:K69)</f>
        <v>9931</v>
      </c>
      <c r="D69" s="216">
        <v>0</v>
      </c>
      <c r="E69" s="216">
        <v>25</v>
      </c>
      <c r="F69" s="216">
        <v>85</v>
      </c>
      <c r="G69" s="216">
        <v>13</v>
      </c>
      <c r="H69" s="216">
        <v>56</v>
      </c>
      <c r="I69" s="216">
        <v>0</v>
      </c>
      <c r="J69" s="216">
        <v>220</v>
      </c>
      <c r="K69" s="216">
        <v>9532</v>
      </c>
      <c r="L69" s="706" t="s">
        <v>547</v>
      </c>
      <c r="M69" s="707"/>
    </row>
    <row r="70" spans="1:13" ht="22.5" x14ac:dyDescent="0.2">
      <c r="A70" s="305">
        <v>29</v>
      </c>
      <c r="B70" s="277" t="s">
        <v>545</v>
      </c>
      <c r="C70" s="75">
        <f>C71+C72</f>
        <v>27883</v>
      </c>
      <c r="D70" s="75">
        <f t="shared" ref="D70:J70" si="19">D71+D72</f>
        <v>65</v>
      </c>
      <c r="E70" s="75">
        <f t="shared" si="19"/>
        <v>101</v>
      </c>
      <c r="F70" s="75">
        <f t="shared" si="19"/>
        <v>9127</v>
      </c>
      <c r="G70" s="75">
        <f t="shared" si="19"/>
        <v>23</v>
      </c>
      <c r="H70" s="75">
        <f t="shared" si="19"/>
        <v>340</v>
      </c>
      <c r="I70" s="75">
        <f t="shared" si="19"/>
        <v>45</v>
      </c>
      <c r="J70" s="75">
        <f t="shared" si="19"/>
        <v>580</v>
      </c>
      <c r="K70" s="75">
        <f>K71+K72</f>
        <v>17602</v>
      </c>
      <c r="L70" s="704" t="s">
        <v>546</v>
      </c>
      <c r="M70" s="705"/>
    </row>
    <row r="71" spans="1:13" ht="22.5" x14ac:dyDescent="0.2">
      <c r="A71" s="289">
        <v>2920</v>
      </c>
      <c r="B71" s="290" t="s">
        <v>544</v>
      </c>
      <c r="C71" s="216">
        <f>SUM(D71:K71)</f>
        <v>24402</v>
      </c>
      <c r="D71" s="216">
        <v>65</v>
      </c>
      <c r="E71" s="216">
        <v>101</v>
      </c>
      <c r="F71" s="216">
        <v>9127</v>
      </c>
      <c r="G71" s="216">
        <v>23</v>
      </c>
      <c r="H71" s="216">
        <v>249</v>
      </c>
      <c r="I71" s="216">
        <v>0</v>
      </c>
      <c r="J71" s="216">
        <v>553</v>
      </c>
      <c r="K71" s="216">
        <v>14284</v>
      </c>
      <c r="L71" s="706" t="s">
        <v>543</v>
      </c>
      <c r="M71" s="707"/>
    </row>
    <row r="72" spans="1:13" x14ac:dyDescent="0.2">
      <c r="A72" s="282">
        <v>2930</v>
      </c>
      <c r="B72" s="283" t="s">
        <v>541</v>
      </c>
      <c r="C72" s="76">
        <f>SUM(D72:K72)</f>
        <v>3481</v>
      </c>
      <c r="D72" s="76">
        <v>0</v>
      </c>
      <c r="E72" s="76">
        <v>0</v>
      </c>
      <c r="F72" s="76">
        <v>0</v>
      </c>
      <c r="G72" s="76">
        <v>0</v>
      </c>
      <c r="H72" s="76">
        <v>91</v>
      </c>
      <c r="I72" s="76">
        <v>45</v>
      </c>
      <c r="J72" s="76">
        <v>27</v>
      </c>
      <c r="K72" s="76">
        <v>3318</v>
      </c>
      <c r="L72" s="712" t="s">
        <v>542</v>
      </c>
      <c r="M72" s="713"/>
    </row>
    <row r="73" spans="1:13" x14ac:dyDescent="0.2">
      <c r="A73" s="292">
        <v>30</v>
      </c>
      <c r="B73" s="293" t="s">
        <v>411</v>
      </c>
      <c r="C73" s="215">
        <f>C74</f>
        <v>266848</v>
      </c>
      <c r="D73" s="215">
        <f t="shared" ref="D73:J73" si="20">D74</f>
        <v>0</v>
      </c>
      <c r="E73" s="215">
        <f t="shared" si="20"/>
        <v>109</v>
      </c>
      <c r="F73" s="215">
        <f t="shared" si="20"/>
        <v>6482</v>
      </c>
      <c r="G73" s="215">
        <f t="shared" si="20"/>
        <v>841</v>
      </c>
      <c r="H73" s="215">
        <f t="shared" si="20"/>
        <v>2399</v>
      </c>
      <c r="I73" s="215">
        <f t="shared" si="20"/>
        <v>0</v>
      </c>
      <c r="J73" s="215">
        <f t="shared" si="20"/>
        <v>0</v>
      </c>
      <c r="K73" s="215">
        <f>K74</f>
        <v>257017</v>
      </c>
      <c r="L73" s="710" t="s">
        <v>460</v>
      </c>
      <c r="M73" s="711"/>
    </row>
    <row r="74" spans="1:13" x14ac:dyDescent="0.2">
      <c r="A74" s="282">
        <v>3011</v>
      </c>
      <c r="B74" s="283" t="s">
        <v>540</v>
      </c>
      <c r="C74" s="76">
        <f>SUM(D74:K74)</f>
        <v>266848</v>
      </c>
      <c r="D74" s="76">
        <v>0</v>
      </c>
      <c r="E74" s="76">
        <v>109</v>
      </c>
      <c r="F74" s="76">
        <v>6482</v>
      </c>
      <c r="G74" s="76">
        <v>841</v>
      </c>
      <c r="H74" s="76">
        <v>2399</v>
      </c>
      <c r="I74" s="76">
        <v>0</v>
      </c>
      <c r="J74" s="76">
        <v>0</v>
      </c>
      <c r="K74" s="76">
        <v>257017</v>
      </c>
      <c r="L74" s="712" t="s">
        <v>461</v>
      </c>
      <c r="M74" s="713"/>
    </row>
    <row r="75" spans="1:13" x14ac:dyDescent="0.2">
      <c r="A75" s="292">
        <v>31</v>
      </c>
      <c r="B75" s="293" t="s">
        <v>412</v>
      </c>
      <c r="C75" s="215">
        <f>C76</f>
        <v>146996</v>
      </c>
      <c r="D75" s="215">
        <f t="shared" ref="D75:J75" si="21">D76</f>
        <v>1958</v>
      </c>
      <c r="E75" s="215">
        <f t="shared" si="21"/>
        <v>789</v>
      </c>
      <c r="F75" s="215">
        <f t="shared" si="21"/>
        <v>1740</v>
      </c>
      <c r="G75" s="215">
        <f t="shared" si="21"/>
        <v>629</v>
      </c>
      <c r="H75" s="215">
        <f t="shared" si="21"/>
        <v>1088</v>
      </c>
      <c r="I75" s="215">
        <f t="shared" si="21"/>
        <v>1375</v>
      </c>
      <c r="J75" s="215">
        <f t="shared" si="21"/>
        <v>705</v>
      </c>
      <c r="K75" s="215">
        <f>K76</f>
        <v>138712</v>
      </c>
      <c r="L75" s="710" t="s">
        <v>462</v>
      </c>
      <c r="M75" s="711"/>
    </row>
    <row r="76" spans="1:13" x14ac:dyDescent="0.2">
      <c r="A76" s="282">
        <v>3100</v>
      </c>
      <c r="B76" s="283" t="s">
        <v>412</v>
      </c>
      <c r="C76" s="76">
        <f>SUM(D76:K76)</f>
        <v>146996</v>
      </c>
      <c r="D76" s="76">
        <v>1958</v>
      </c>
      <c r="E76" s="76">
        <v>789</v>
      </c>
      <c r="F76" s="76">
        <v>1740</v>
      </c>
      <c r="G76" s="76">
        <v>629</v>
      </c>
      <c r="H76" s="76">
        <v>1088</v>
      </c>
      <c r="I76" s="76">
        <v>1375</v>
      </c>
      <c r="J76" s="76">
        <v>705</v>
      </c>
      <c r="K76" s="76">
        <v>138712</v>
      </c>
      <c r="L76" s="712" t="s">
        <v>463</v>
      </c>
      <c r="M76" s="713"/>
    </row>
    <row r="77" spans="1:13" x14ac:dyDescent="0.2">
      <c r="A77" s="292">
        <v>32</v>
      </c>
      <c r="B77" s="293" t="s">
        <v>413</v>
      </c>
      <c r="C77" s="215">
        <f>C78</f>
        <v>14236</v>
      </c>
      <c r="D77" s="215">
        <f t="shared" ref="D77:J77" si="22">D78</f>
        <v>0</v>
      </c>
      <c r="E77" s="215">
        <f t="shared" si="22"/>
        <v>0</v>
      </c>
      <c r="F77" s="215">
        <f t="shared" si="22"/>
        <v>1814</v>
      </c>
      <c r="G77" s="215">
        <f t="shared" si="22"/>
        <v>0</v>
      </c>
      <c r="H77" s="215">
        <f t="shared" si="22"/>
        <v>0</v>
      </c>
      <c r="I77" s="215">
        <f t="shared" si="22"/>
        <v>0</v>
      </c>
      <c r="J77" s="215">
        <f t="shared" si="22"/>
        <v>303</v>
      </c>
      <c r="K77" s="215">
        <f>K78</f>
        <v>12119</v>
      </c>
      <c r="L77" s="710" t="s">
        <v>464</v>
      </c>
      <c r="M77" s="711"/>
    </row>
    <row r="78" spans="1:13" x14ac:dyDescent="0.2">
      <c r="A78" s="282">
        <v>3250</v>
      </c>
      <c r="B78" s="283" t="s">
        <v>538</v>
      </c>
      <c r="C78" s="76">
        <f>SUM(D78:K78)</f>
        <v>14236</v>
      </c>
      <c r="D78" s="76">
        <v>0</v>
      </c>
      <c r="E78" s="76">
        <v>0</v>
      </c>
      <c r="F78" s="76">
        <v>1814</v>
      </c>
      <c r="G78" s="76">
        <v>0</v>
      </c>
      <c r="H78" s="76">
        <v>0</v>
      </c>
      <c r="I78" s="76">
        <v>0</v>
      </c>
      <c r="J78" s="76">
        <v>303</v>
      </c>
      <c r="K78" s="76">
        <v>12119</v>
      </c>
      <c r="L78" s="712" t="s">
        <v>539</v>
      </c>
      <c r="M78" s="713"/>
    </row>
    <row r="79" spans="1:13" ht="25.5" x14ac:dyDescent="0.2">
      <c r="A79" s="311" t="s">
        <v>87</v>
      </c>
      <c r="B79" s="317" t="s">
        <v>532</v>
      </c>
      <c r="C79" s="215">
        <f>SUM(D79:K79)</f>
        <v>10653116</v>
      </c>
      <c r="D79" s="215">
        <f t="shared" ref="D79:J79" si="23">D80</f>
        <v>312718</v>
      </c>
      <c r="E79" s="215">
        <f t="shared" si="23"/>
        <v>4971</v>
      </c>
      <c r="F79" s="215">
        <f t="shared" si="23"/>
        <v>65115</v>
      </c>
      <c r="G79" s="215">
        <f t="shared" si="23"/>
        <v>2435728</v>
      </c>
      <c r="H79" s="215">
        <f t="shared" si="23"/>
        <v>5347719</v>
      </c>
      <c r="I79" s="215">
        <f t="shared" si="23"/>
        <v>0</v>
      </c>
      <c r="J79" s="215">
        <f t="shared" si="23"/>
        <v>405206</v>
      </c>
      <c r="K79" s="215">
        <f>K80</f>
        <v>2081659</v>
      </c>
      <c r="L79" s="714" t="s">
        <v>534</v>
      </c>
      <c r="M79" s="715"/>
    </row>
    <row r="80" spans="1:13" x14ac:dyDescent="0.2">
      <c r="A80" s="305">
        <v>35</v>
      </c>
      <c r="B80" s="277" t="s">
        <v>532</v>
      </c>
      <c r="C80" s="75">
        <v>10653116</v>
      </c>
      <c r="D80" s="75">
        <v>312718</v>
      </c>
      <c r="E80" s="75">
        <v>4971</v>
      </c>
      <c r="F80" s="75">
        <v>65115</v>
      </c>
      <c r="G80" s="75">
        <v>2435728</v>
      </c>
      <c r="H80" s="75">
        <v>5347719</v>
      </c>
      <c r="I80" s="75">
        <v>0</v>
      </c>
      <c r="J80" s="75">
        <v>405206</v>
      </c>
      <c r="K80" s="75">
        <v>2081659</v>
      </c>
      <c r="L80" s="704" t="s">
        <v>533</v>
      </c>
      <c r="M80" s="705"/>
    </row>
    <row r="81" spans="1:13" ht="25.5" customHeight="1" x14ac:dyDescent="0.2">
      <c r="A81" s="311" t="s">
        <v>88</v>
      </c>
      <c r="B81" s="317" t="s">
        <v>530</v>
      </c>
      <c r="C81" s="215">
        <f>SUM(D81:K81)</f>
        <v>34181</v>
      </c>
      <c r="D81" s="215">
        <f t="shared" ref="D81:J81" si="24">D82+D84+D86</f>
        <v>2858</v>
      </c>
      <c r="E81" s="215">
        <f t="shared" si="24"/>
        <v>93</v>
      </c>
      <c r="F81" s="215">
        <f t="shared" si="24"/>
        <v>959</v>
      </c>
      <c r="G81" s="215">
        <f t="shared" si="24"/>
        <v>99</v>
      </c>
      <c r="H81" s="215">
        <f t="shared" si="24"/>
        <v>114</v>
      </c>
      <c r="I81" s="215">
        <f t="shared" si="24"/>
        <v>38</v>
      </c>
      <c r="J81" s="215">
        <f t="shared" si="24"/>
        <v>1970</v>
      </c>
      <c r="K81" s="215">
        <f>K82+K84+K86</f>
        <v>28050</v>
      </c>
      <c r="L81" s="714" t="s">
        <v>531</v>
      </c>
      <c r="M81" s="715"/>
    </row>
    <row r="82" spans="1:13" x14ac:dyDescent="0.2">
      <c r="A82" s="305">
        <v>37</v>
      </c>
      <c r="B82" s="277" t="s">
        <v>415</v>
      </c>
      <c r="C82" s="75">
        <f>C83</f>
        <v>21067</v>
      </c>
      <c r="D82" s="75">
        <f t="shared" ref="D82:J82" si="25">D83</f>
        <v>0</v>
      </c>
      <c r="E82" s="75">
        <f t="shared" si="25"/>
        <v>29</v>
      </c>
      <c r="F82" s="75">
        <f t="shared" si="25"/>
        <v>29</v>
      </c>
      <c r="G82" s="75">
        <f t="shared" si="25"/>
        <v>0</v>
      </c>
      <c r="H82" s="75">
        <f t="shared" si="25"/>
        <v>0</v>
      </c>
      <c r="I82" s="75">
        <f t="shared" si="25"/>
        <v>0</v>
      </c>
      <c r="J82" s="75">
        <f t="shared" si="25"/>
        <v>0</v>
      </c>
      <c r="K82" s="75">
        <f>K83</f>
        <v>21009</v>
      </c>
      <c r="L82" s="704" t="s">
        <v>467</v>
      </c>
      <c r="M82" s="705"/>
    </row>
    <row r="83" spans="1:13" x14ac:dyDescent="0.2">
      <c r="A83" s="289">
        <v>3700</v>
      </c>
      <c r="B83" s="290" t="s">
        <v>415</v>
      </c>
      <c r="C83" s="216">
        <f>SUM(D83:K83)</f>
        <v>21067</v>
      </c>
      <c r="D83" s="216">
        <v>0</v>
      </c>
      <c r="E83" s="216">
        <v>29</v>
      </c>
      <c r="F83" s="216">
        <v>29</v>
      </c>
      <c r="G83" s="216">
        <v>0</v>
      </c>
      <c r="H83" s="216">
        <v>0</v>
      </c>
      <c r="I83" s="216">
        <v>0</v>
      </c>
      <c r="J83" s="216">
        <v>0</v>
      </c>
      <c r="K83" s="216">
        <v>21009</v>
      </c>
      <c r="L83" s="706" t="s">
        <v>467</v>
      </c>
      <c r="M83" s="707"/>
    </row>
    <row r="84" spans="1:13" ht="22.5" x14ac:dyDescent="0.2">
      <c r="A84" s="305">
        <v>38</v>
      </c>
      <c r="B84" s="277" t="s">
        <v>528</v>
      </c>
      <c r="C84" s="75">
        <f>C85</f>
        <v>4328</v>
      </c>
      <c r="D84" s="75">
        <f t="shared" ref="D84:J84" si="26">D85</f>
        <v>37</v>
      </c>
      <c r="E84" s="75">
        <f t="shared" si="26"/>
        <v>10</v>
      </c>
      <c r="F84" s="75">
        <f t="shared" si="26"/>
        <v>85</v>
      </c>
      <c r="G84" s="75">
        <f t="shared" si="26"/>
        <v>2</v>
      </c>
      <c r="H84" s="75">
        <f t="shared" si="26"/>
        <v>87</v>
      </c>
      <c r="I84" s="75">
        <f t="shared" si="26"/>
        <v>38</v>
      </c>
      <c r="J84" s="75">
        <f t="shared" si="26"/>
        <v>83</v>
      </c>
      <c r="K84" s="75">
        <f>K85</f>
        <v>3986</v>
      </c>
      <c r="L84" s="704" t="s">
        <v>529</v>
      </c>
      <c r="M84" s="705"/>
    </row>
    <row r="85" spans="1:13" x14ac:dyDescent="0.2">
      <c r="A85" s="289">
        <v>3830</v>
      </c>
      <c r="B85" s="290" t="s">
        <v>416</v>
      </c>
      <c r="C85" s="216">
        <f t="shared" ref="C85" si="27">SUM(D85:K85)</f>
        <v>4328</v>
      </c>
      <c r="D85" s="216">
        <v>37</v>
      </c>
      <c r="E85" s="216">
        <v>10</v>
      </c>
      <c r="F85" s="216">
        <v>85</v>
      </c>
      <c r="G85" s="216">
        <v>2</v>
      </c>
      <c r="H85" s="216">
        <v>87</v>
      </c>
      <c r="I85" s="216">
        <v>38</v>
      </c>
      <c r="J85" s="216">
        <v>83</v>
      </c>
      <c r="K85" s="216">
        <v>3986</v>
      </c>
      <c r="L85" s="706" t="s">
        <v>468</v>
      </c>
      <c r="M85" s="707"/>
    </row>
    <row r="86" spans="1:13" ht="22.5" x14ac:dyDescent="0.2">
      <c r="A86" s="305">
        <v>39</v>
      </c>
      <c r="B86" s="277" t="s">
        <v>527</v>
      </c>
      <c r="C86" s="75">
        <f>C87</f>
        <v>8786</v>
      </c>
      <c r="D86" s="75">
        <f t="shared" ref="D86:J86" si="28">D87</f>
        <v>2821</v>
      </c>
      <c r="E86" s="75">
        <f t="shared" si="28"/>
        <v>54</v>
      </c>
      <c r="F86" s="75">
        <f t="shared" si="28"/>
        <v>845</v>
      </c>
      <c r="G86" s="75">
        <f t="shared" si="28"/>
        <v>97</v>
      </c>
      <c r="H86" s="75">
        <f t="shared" si="28"/>
        <v>27</v>
      </c>
      <c r="I86" s="75">
        <f t="shared" si="28"/>
        <v>0</v>
      </c>
      <c r="J86" s="75">
        <f t="shared" si="28"/>
        <v>1887</v>
      </c>
      <c r="K86" s="75">
        <f>K87</f>
        <v>3055</v>
      </c>
      <c r="L86" s="704" t="s">
        <v>469</v>
      </c>
      <c r="M86" s="705"/>
    </row>
    <row r="87" spans="1:13" ht="25.5" customHeight="1" x14ac:dyDescent="0.2">
      <c r="A87" s="289">
        <v>3900</v>
      </c>
      <c r="B87" s="290" t="s">
        <v>527</v>
      </c>
      <c r="C87" s="216">
        <f t="shared" ref="C87" si="29">SUM(D87:K87)</f>
        <v>8786</v>
      </c>
      <c r="D87" s="216">
        <v>2821</v>
      </c>
      <c r="E87" s="216">
        <v>54</v>
      </c>
      <c r="F87" s="216">
        <v>845</v>
      </c>
      <c r="G87" s="216">
        <v>97</v>
      </c>
      <c r="H87" s="216">
        <v>27</v>
      </c>
      <c r="I87" s="216">
        <v>0</v>
      </c>
      <c r="J87" s="216">
        <v>1887</v>
      </c>
      <c r="K87" s="216">
        <v>3055</v>
      </c>
      <c r="L87" s="706" t="s">
        <v>469</v>
      </c>
      <c r="M87" s="707"/>
    </row>
    <row r="88" spans="1:13" ht="30.75" customHeight="1" x14ac:dyDescent="0.2">
      <c r="A88" s="744" t="s">
        <v>4</v>
      </c>
      <c r="B88" s="744"/>
      <c r="C88" s="402">
        <f t="shared" ref="C88:K88" si="30">C9+C15+C79+C81</f>
        <v>79459380</v>
      </c>
      <c r="D88" s="402">
        <f t="shared" si="30"/>
        <v>9636841</v>
      </c>
      <c r="E88" s="402">
        <f t="shared" si="30"/>
        <v>81163</v>
      </c>
      <c r="F88" s="402">
        <f t="shared" si="30"/>
        <v>2961715</v>
      </c>
      <c r="G88" s="402">
        <f t="shared" si="30"/>
        <v>3045533</v>
      </c>
      <c r="H88" s="402">
        <f t="shared" si="30"/>
        <v>6225312</v>
      </c>
      <c r="I88" s="402">
        <f t="shared" si="30"/>
        <v>325485</v>
      </c>
      <c r="J88" s="402">
        <f t="shared" si="30"/>
        <v>6101250</v>
      </c>
      <c r="K88" s="402">
        <f t="shared" si="30"/>
        <v>51082081</v>
      </c>
      <c r="L88" s="743" t="s">
        <v>0</v>
      </c>
      <c r="M88" s="743"/>
    </row>
  </sheetData>
  <mergeCells count="90">
    <mergeCell ref="A1:M1"/>
    <mergeCell ref="A2:M2"/>
    <mergeCell ref="A3:M3"/>
    <mergeCell ref="A4:M4"/>
    <mergeCell ref="A6:B6"/>
    <mergeCell ref="C6:K6"/>
    <mergeCell ref="L25:M25"/>
    <mergeCell ref="L24:M24"/>
    <mergeCell ref="L21:M21"/>
    <mergeCell ref="L23:M23"/>
    <mergeCell ref="L22:M22"/>
    <mergeCell ref="L17:M17"/>
    <mergeCell ref="L15:M15"/>
    <mergeCell ref="L16:M16"/>
    <mergeCell ref="L19:M19"/>
    <mergeCell ref="L20:M20"/>
    <mergeCell ref="L18:M18"/>
    <mergeCell ref="L14:M14"/>
    <mergeCell ref="B7:B8"/>
    <mergeCell ref="L7:M8"/>
    <mergeCell ref="A5:M5"/>
    <mergeCell ref="L9:M9"/>
    <mergeCell ref="L10:M10"/>
    <mergeCell ref="L11:M11"/>
    <mergeCell ref="L12:M12"/>
    <mergeCell ref="L13:M13"/>
    <mergeCell ref="A88:B88"/>
    <mergeCell ref="L26:M26"/>
    <mergeCell ref="L27:M27"/>
    <mergeCell ref="L36:M36"/>
    <mergeCell ref="L37:M37"/>
    <mergeCell ref="L38:M38"/>
    <mergeCell ref="L39:M39"/>
    <mergeCell ref="L40:M40"/>
    <mergeCell ref="L41:M41"/>
    <mergeCell ref="L42:M42"/>
    <mergeCell ref="L43:M43"/>
    <mergeCell ref="L44:M44"/>
    <mergeCell ref="L45:M45"/>
    <mergeCell ref="L35:M35"/>
    <mergeCell ref="L32:M32"/>
    <mergeCell ref="L34:M34"/>
    <mergeCell ref="L33:M33"/>
    <mergeCell ref="L28:M28"/>
    <mergeCell ref="L29:M29"/>
    <mergeCell ref="L31:M31"/>
    <mergeCell ref="L30:M30"/>
    <mergeCell ref="L46:M46"/>
    <mergeCell ref="L47:M47"/>
    <mergeCell ref="L48:M48"/>
    <mergeCell ref="L49:M49"/>
    <mergeCell ref="L50:M50"/>
    <mergeCell ref="L56:M56"/>
    <mergeCell ref="L57:M57"/>
    <mergeCell ref="L51:M51"/>
    <mergeCell ref="L52:M52"/>
    <mergeCell ref="L53:M53"/>
    <mergeCell ref="L54:M54"/>
    <mergeCell ref="L55:M55"/>
    <mergeCell ref="L63:M63"/>
    <mergeCell ref="L64:M64"/>
    <mergeCell ref="L65:M65"/>
    <mergeCell ref="L66:M66"/>
    <mergeCell ref="L67:M67"/>
    <mergeCell ref="L58:M58"/>
    <mergeCell ref="L59:M59"/>
    <mergeCell ref="L60:M60"/>
    <mergeCell ref="L61:M61"/>
    <mergeCell ref="L62:M62"/>
    <mergeCell ref="L73:M73"/>
    <mergeCell ref="L74:M74"/>
    <mergeCell ref="L75:M75"/>
    <mergeCell ref="L76:M76"/>
    <mergeCell ref="L77:M77"/>
    <mergeCell ref="L68:M68"/>
    <mergeCell ref="L69:M69"/>
    <mergeCell ref="L70:M70"/>
    <mergeCell ref="L71:M71"/>
    <mergeCell ref="L72:M72"/>
    <mergeCell ref="L88:M88"/>
    <mergeCell ref="L81:M81"/>
    <mergeCell ref="L82:M82"/>
    <mergeCell ref="L83:M83"/>
    <mergeCell ref="L84:M84"/>
    <mergeCell ref="L85:M85"/>
    <mergeCell ref="L78:M78"/>
    <mergeCell ref="L79:M79"/>
    <mergeCell ref="L80:M80"/>
    <mergeCell ref="L86:M86"/>
    <mergeCell ref="L87:M87"/>
  </mergeCells>
  <printOptions horizontalCentered="1"/>
  <pageMargins left="0" right="0" top="0.59055118110236227" bottom="0" header="0.51181102362204722" footer="0.51181102362204722"/>
  <pageSetup paperSize="9" scale="75" orientation="landscape" r:id="rId1"/>
  <headerFooter alignWithMargins="0"/>
  <rowBreaks count="2" manualBreakCount="2">
    <brk id="40" max="12" man="1"/>
    <brk id="68" max="1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8"/>
  <sheetViews>
    <sheetView view="pageBreakPreview" zoomScale="90" zoomScaleNormal="100" zoomScaleSheetLayoutView="90" workbookViewId="0">
      <selection activeCell="B14" sqref="B14"/>
    </sheetView>
  </sheetViews>
  <sheetFormatPr defaultRowHeight="15" x14ac:dyDescent="0.2"/>
  <cols>
    <col min="1" max="1" width="5.88671875" style="165" bestFit="1" customWidth="1"/>
    <col min="2" max="2" width="35.6640625" style="166" customWidth="1"/>
    <col min="3" max="3" width="8.109375" style="158" bestFit="1" customWidth="1"/>
    <col min="4" max="12" width="7.77734375" style="158" customWidth="1"/>
    <col min="13" max="13" width="30.77734375" style="158" customWidth="1"/>
    <col min="14" max="14" width="5.77734375" style="158" customWidth="1"/>
    <col min="15" max="16384" width="8.88671875" style="158"/>
  </cols>
  <sheetData>
    <row r="1" spans="1:14" s="156" customFormat="1" ht="10.5" customHeight="1" x14ac:dyDescent="0.2">
      <c r="A1" s="481"/>
      <c r="B1" s="481"/>
      <c r="C1" s="481"/>
      <c r="D1" s="481"/>
      <c r="E1" s="481"/>
      <c r="F1" s="481"/>
      <c r="G1" s="481"/>
      <c r="H1" s="481"/>
      <c r="I1" s="481"/>
      <c r="J1" s="481"/>
      <c r="K1" s="481"/>
      <c r="L1" s="481"/>
      <c r="M1" s="481"/>
      <c r="N1" s="481"/>
    </row>
    <row r="2" spans="1:14" s="157" customFormat="1" ht="20.25" x14ac:dyDescent="0.2">
      <c r="A2" s="678" t="s">
        <v>111</v>
      </c>
      <c r="B2" s="678"/>
      <c r="C2" s="678"/>
      <c r="D2" s="678"/>
      <c r="E2" s="678"/>
      <c r="F2" s="678"/>
      <c r="G2" s="678"/>
      <c r="H2" s="678"/>
      <c r="I2" s="678"/>
      <c r="J2" s="678"/>
      <c r="K2" s="678"/>
      <c r="L2" s="678"/>
      <c r="M2" s="678"/>
      <c r="N2" s="678"/>
    </row>
    <row r="3" spans="1:14" s="157" customFormat="1" ht="20.25" customHeight="1" x14ac:dyDescent="0.2">
      <c r="A3" s="754" t="s">
        <v>276</v>
      </c>
      <c r="B3" s="754"/>
      <c r="C3" s="754"/>
      <c r="D3" s="754"/>
      <c r="E3" s="754"/>
      <c r="F3" s="754"/>
      <c r="G3" s="754"/>
      <c r="H3" s="754"/>
      <c r="I3" s="754"/>
      <c r="J3" s="754"/>
      <c r="K3" s="754"/>
      <c r="L3" s="754"/>
      <c r="M3" s="754"/>
      <c r="N3" s="754"/>
    </row>
    <row r="4" spans="1:14" ht="15.75" customHeight="1" x14ac:dyDescent="0.2">
      <c r="A4" s="679" t="s">
        <v>112</v>
      </c>
      <c r="B4" s="679"/>
      <c r="C4" s="679"/>
      <c r="D4" s="679"/>
      <c r="E4" s="679"/>
      <c r="F4" s="679"/>
      <c r="G4" s="679"/>
      <c r="H4" s="679"/>
      <c r="I4" s="679"/>
      <c r="J4" s="679"/>
      <c r="K4" s="679"/>
      <c r="L4" s="679"/>
      <c r="M4" s="679"/>
      <c r="N4" s="679"/>
    </row>
    <row r="5" spans="1:14" ht="15.75" x14ac:dyDescent="0.2">
      <c r="A5" s="755" t="s">
        <v>275</v>
      </c>
      <c r="B5" s="755"/>
      <c r="C5" s="755"/>
      <c r="D5" s="755"/>
      <c r="E5" s="755"/>
      <c r="F5" s="755"/>
      <c r="G5" s="755"/>
      <c r="H5" s="755"/>
      <c r="I5" s="755"/>
      <c r="J5" s="755"/>
      <c r="K5" s="755"/>
      <c r="L5" s="755"/>
      <c r="M5" s="755"/>
      <c r="N5" s="755"/>
    </row>
    <row r="6" spans="1:14" ht="15.75" x14ac:dyDescent="0.2">
      <c r="A6" s="680" t="s">
        <v>648</v>
      </c>
      <c r="B6" s="680"/>
      <c r="C6" s="747">
        <v>2014</v>
      </c>
      <c r="D6" s="747"/>
      <c r="E6" s="747"/>
      <c r="F6" s="747"/>
      <c r="G6" s="747"/>
      <c r="H6" s="747"/>
      <c r="I6" s="747"/>
      <c r="J6" s="747"/>
      <c r="K6" s="747"/>
      <c r="L6" s="747"/>
      <c r="M6" s="185"/>
      <c r="N6" s="137" t="s">
        <v>649</v>
      </c>
    </row>
    <row r="7" spans="1:14" ht="63.75" x14ac:dyDescent="0.2">
      <c r="A7" s="159" t="s">
        <v>281</v>
      </c>
      <c r="B7" s="748" t="s">
        <v>3</v>
      </c>
      <c r="C7" s="160" t="s">
        <v>0</v>
      </c>
      <c r="D7" s="161" t="s">
        <v>107</v>
      </c>
      <c r="E7" s="161" t="s">
        <v>108</v>
      </c>
      <c r="F7" s="161" t="s">
        <v>110</v>
      </c>
      <c r="G7" s="161" t="s">
        <v>109</v>
      </c>
      <c r="H7" s="161" t="s">
        <v>34</v>
      </c>
      <c r="I7" s="161" t="s">
        <v>35</v>
      </c>
      <c r="J7" s="161" t="s">
        <v>36</v>
      </c>
      <c r="K7" s="161" t="s">
        <v>37</v>
      </c>
      <c r="L7" s="161" t="s">
        <v>38</v>
      </c>
      <c r="M7" s="750" t="s">
        <v>7</v>
      </c>
      <c r="N7" s="751"/>
    </row>
    <row r="8" spans="1:14" ht="53.25" customHeight="1" x14ac:dyDescent="0.2">
      <c r="A8" s="162" t="s">
        <v>50</v>
      </c>
      <c r="B8" s="749"/>
      <c r="C8" s="163" t="s">
        <v>4</v>
      </c>
      <c r="D8" s="164" t="s">
        <v>113</v>
      </c>
      <c r="E8" s="164" t="s">
        <v>114</v>
      </c>
      <c r="F8" s="164" t="s">
        <v>115</v>
      </c>
      <c r="G8" s="164" t="s">
        <v>116</v>
      </c>
      <c r="H8" s="164" t="s">
        <v>117</v>
      </c>
      <c r="I8" s="164" t="s">
        <v>39</v>
      </c>
      <c r="J8" s="164" t="s">
        <v>40</v>
      </c>
      <c r="K8" s="164" t="s">
        <v>41</v>
      </c>
      <c r="L8" s="164" t="s">
        <v>42</v>
      </c>
      <c r="M8" s="752"/>
      <c r="N8" s="753"/>
    </row>
    <row r="9" spans="1:14" ht="15.75" x14ac:dyDescent="0.2">
      <c r="A9" s="257" t="s">
        <v>377</v>
      </c>
      <c r="B9" s="275" t="s">
        <v>383</v>
      </c>
      <c r="C9" s="276">
        <f>SUM(D9:L9)</f>
        <v>24013298</v>
      </c>
      <c r="D9" s="276">
        <f t="shared" ref="D9:L9" si="0">+D10+D11+D13</f>
        <v>7696763</v>
      </c>
      <c r="E9" s="276">
        <f t="shared" si="0"/>
        <v>8633</v>
      </c>
      <c r="F9" s="276">
        <f t="shared" si="0"/>
        <v>4006231</v>
      </c>
      <c r="G9" s="276">
        <f t="shared" si="0"/>
        <v>4627426</v>
      </c>
      <c r="H9" s="276">
        <f t="shared" si="0"/>
        <v>1258178</v>
      </c>
      <c r="I9" s="276">
        <f t="shared" si="0"/>
        <v>205232</v>
      </c>
      <c r="J9" s="276">
        <f t="shared" si="0"/>
        <v>4263466</v>
      </c>
      <c r="K9" s="276">
        <f t="shared" si="0"/>
        <v>1044920</v>
      </c>
      <c r="L9" s="276">
        <f t="shared" si="0"/>
        <v>902449</v>
      </c>
      <c r="M9" s="700" t="s">
        <v>417</v>
      </c>
      <c r="N9" s="701"/>
    </row>
    <row r="10" spans="1:14" x14ac:dyDescent="0.2">
      <c r="A10" s="251" t="s">
        <v>378</v>
      </c>
      <c r="B10" s="277" t="s">
        <v>519</v>
      </c>
      <c r="C10" s="278">
        <v>21972787</v>
      </c>
      <c r="D10" s="278">
        <v>6964161</v>
      </c>
      <c r="E10" s="278">
        <v>7487</v>
      </c>
      <c r="F10" s="278">
        <v>3501963</v>
      </c>
      <c r="G10" s="278">
        <v>4489957</v>
      </c>
      <c r="H10" s="278">
        <v>1119503</v>
      </c>
      <c r="I10" s="278">
        <v>172972</v>
      </c>
      <c r="J10" s="278">
        <v>4189912</v>
      </c>
      <c r="K10" s="278">
        <v>740610</v>
      </c>
      <c r="L10" s="278">
        <v>786222</v>
      </c>
      <c r="M10" s="704" t="s">
        <v>314</v>
      </c>
      <c r="N10" s="705"/>
    </row>
    <row r="11" spans="1:14" x14ac:dyDescent="0.2">
      <c r="A11" s="285" t="s">
        <v>380</v>
      </c>
      <c r="B11" s="286" t="s">
        <v>384</v>
      </c>
      <c r="C11" s="174">
        <f t="shared" ref="C11:C61" si="1">SUM(D11:L11)</f>
        <v>147450</v>
      </c>
      <c r="D11" s="174">
        <f t="shared" ref="D11:H11" si="2">D12</f>
        <v>83486</v>
      </c>
      <c r="E11" s="174">
        <f t="shared" si="2"/>
        <v>0</v>
      </c>
      <c r="F11" s="174">
        <f t="shared" si="2"/>
        <v>1722</v>
      </c>
      <c r="G11" s="174">
        <f t="shared" si="2"/>
        <v>10835</v>
      </c>
      <c r="H11" s="174">
        <f t="shared" si="2"/>
        <v>16719</v>
      </c>
      <c r="I11" s="174">
        <v>45</v>
      </c>
      <c r="J11" s="174">
        <v>2283</v>
      </c>
      <c r="K11" s="174">
        <v>16311</v>
      </c>
      <c r="L11" s="174">
        <v>16049</v>
      </c>
      <c r="M11" s="721" t="s">
        <v>418</v>
      </c>
      <c r="N11" s="722"/>
    </row>
    <row r="12" spans="1:14" x14ac:dyDescent="0.2">
      <c r="A12" s="282" t="s">
        <v>379</v>
      </c>
      <c r="B12" s="283" t="s">
        <v>385</v>
      </c>
      <c r="C12" s="76">
        <f t="shared" si="1"/>
        <v>147450</v>
      </c>
      <c r="D12" s="76">
        <v>83486</v>
      </c>
      <c r="E12" s="76">
        <v>0</v>
      </c>
      <c r="F12" s="76">
        <v>1722</v>
      </c>
      <c r="G12" s="76">
        <v>10835</v>
      </c>
      <c r="H12" s="76">
        <v>16719</v>
      </c>
      <c r="I12" s="76">
        <v>45</v>
      </c>
      <c r="J12" s="76">
        <v>2283</v>
      </c>
      <c r="K12" s="76">
        <v>16311</v>
      </c>
      <c r="L12" s="76">
        <v>16049</v>
      </c>
      <c r="M12" s="712" t="s">
        <v>520</v>
      </c>
      <c r="N12" s="713"/>
    </row>
    <row r="13" spans="1:14" x14ac:dyDescent="0.2">
      <c r="A13" s="285" t="s">
        <v>381</v>
      </c>
      <c r="B13" s="286" t="s">
        <v>386</v>
      </c>
      <c r="C13" s="174">
        <f t="shared" ref="C13:K13" si="3">C14</f>
        <v>1893061</v>
      </c>
      <c r="D13" s="174">
        <f t="shared" si="3"/>
        <v>649116</v>
      </c>
      <c r="E13" s="174">
        <f t="shared" si="3"/>
        <v>1146</v>
      </c>
      <c r="F13" s="174">
        <f t="shared" si="3"/>
        <v>502546</v>
      </c>
      <c r="G13" s="174">
        <f t="shared" si="3"/>
        <v>126634</v>
      </c>
      <c r="H13" s="174">
        <f t="shared" si="3"/>
        <v>121956</v>
      </c>
      <c r="I13" s="174">
        <f t="shared" si="3"/>
        <v>32215</v>
      </c>
      <c r="J13" s="174">
        <f t="shared" si="3"/>
        <v>71271</v>
      </c>
      <c r="K13" s="174">
        <f t="shared" si="3"/>
        <v>287999</v>
      </c>
      <c r="L13" s="174">
        <f>L14</f>
        <v>100178</v>
      </c>
      <c r="M13" s="721" t="s">
        <v>419</v>
      </c>
      <c r="N13" s="722"/>
    </row>
    <row r="14" spans="1:14" x14ac:dyDescent="0.2">
      <c r="A14" s="271" t="s">
        <v>382</v>
      </c>
      <c r="B14" s="272" t="s">
        <v>518</v>
      </c>
      <c r="C14" s="217">
        <f t="shared" si="1"/>
        <v>1893061</v>
      </c>
      <c r="D14" s="217">
        <v>649116</v>
      </c>
      <c r="E14" s="217">
        <v>1146</v>
      </c>
      <c r="F14" s="217">
        <v>502546</v>
      </c>
      <c r="G14" s="217">
        <v>126634</v>
      </c>
      <c r="H14" s="217">
        <v>121956</v>
      </c>
      <c r="I14" s="217">
        <v>32215</v>
      </c>
      <c r="J14" s="217">
        <v>71271</v>
      </c>
      <c r="K14" s="217">
        <v>287999</v>
      </c>
      <c r="L14" s="217">
        <v>100178</v>
      </c>
      <c r="M14" s="723" t="s">
        <v>420</v>
      </c>
      <c r="N14" s="723"/>
    </row>
    <row r="15" spans="1:14" ht="15.75" x14ac:dyDescent="0.2">
      <c r="A15" s="262" t="s">
        <v>86</v>
      </c>
      <c r="B15" s="288" t="s">
        <v>387</v>
      </c>
      <c r="C15" s="174">
        <f t="shared" si="1"/>
        <v>4012389</v>
      </c>
      <c r="D15" s="174">
        <f t="shared" ref="D15:L15" si="4">D16+D25+D28+D30+D33+D36+D38+D41+D44+D45+D46+D48+D50+D56+D57+D62+D67+D70+D73+D75+D77</f>
        <v>1104988</v>
      </c>
      <c r="E15" s="174">
        <f t="shared" si="4"/>
        <v>10461</v>
      </c>
      <c r="F15" s="174">
        <f t="shared" si="4"/>
        <v>995699</v>
      </c>
      <c r="G15" s="174">
        <f t="shared" si="4"/>
        <v>173718</v>
      </c>
      <c r="H15" s="174">
        <f t="shared" si="4"/>
        <v>927027</v>
      </c>
      <c r="I15" s="174">
        <f t="shared" si="4"/>
        <v>83395</v>
      </c>
      <c r="J15" s="174">
        <f t="shared" si="4"/>
        <v>94618</v>
      </c>
      <c r="K15" s="174">
        <f t="shared" si="4"/>
        <v>102939</v>
      </c>
      <c r="L15" s="174">
        <f t="shared" si="4"/>
        <v>519544</v>
      </c>
      <c r="M15" s="745" t="s">
        <v>421</v>
      </c>
      <c r="N15" s="746"/>
    </row>
    <row r="16" spans="1:14" x14ac:dyDescent="0.2">
      <c r="A16" s="251">
        <v>10</v>
      </c>
      <c r="B16" s="277" t="s">
        <v>388</v>
      </c>
      <c r="C16" s="75">
        <f>SUM(D16:L16)</f>
        <v>100181</v>
      </c>
      <c r="D16" s="75">
        <v>19786</v>
      </c>
      <c r="E16" s="75">
        <v>1133</v>
      </c>
      <c r="F16" s="75">
        <v>460</v>
      </c>
      <c r="G16" s="75">
        <v>6398</v>
      </c>
      <c r="H16" s="75">
        <v>8265</v>
      </c>
      <c r="I16" s="75">
        <v>4125</v>
      </c>
      <c r="J16" s="75">
        <v>1332</v>
      </c>
      <c r="K16" s="75">
        <v>363</v>
      </c>
      <c r="L16" s="75">
        <v>58319</v>
      </c>
      <c r="M16" s="704" t="s">
        <v>422</v>
      </c>
      <c r="N16" s="705"/>
    </row>
    <row r="17" spans="1:14" x14ac:dyDescent="0.2">
      <c r="A17" s="279">
        <v>1010</v>
      </c>
      <c r="B17" s="280" t="s">
        <v>389</v>
      </c>
      <c r="C17" s="173">
        <f t="shared" si="1"/>
        <v>8247</v>
      </c>
      <c r="D17" s="173">
        <v>0</v>
      </c>
      <c r="E17" s="173">
        <v>595</v>
      </c>
      <c r="F17" s="173">
        <v>0</v>
      </c>
      <c r="G17" s="173">
        <v>187</v>
      </c>
      <c r="H17" s="173">
        <v>72</v>
      </c>
      <c r="I17" s="173">
        <v>40</v>
      </c>
      <c r="J17" s="173">
        <v>0</v>
      </c>
      <c r="K17" s="173">
        <v>0</v>
      </c>
      <c r="L17" s="173">
        <v>7353</v>
      </c>
      <c r="M17" s="719" t="s">
        <v>423</v>
      </c>
      <c r="N17" s="720"/>
    </row>
    <row r="18" spans="1:14" x14ac:dyDescent="0.2">
      <c r="A18" s="282">
        <v>1030</v>
      </c>
      <c r="B18" s="283" t="s">
        <v>594</v>
      </c>
      <c r="C18" s="76">
        <f t="shared" si="1"/>
        <v>1529</v>
      </c>
      <c r="D18" s="76">
        <v>459</v>
      </c>
      <c r="E18" s="76">
        <v>0</v>
      </c>
      <c r="F18" s="76">
        <v>0</v>
      </c>
      <c r="G18" s="76">
        <v>341</v>
      </c>
      <c r="H18" s="76">
        <v>160</v>
      </c>
      <c r="I18" s="76">
        <v>0</v>
      </c>
      <c r="J18" s="76">
        <v>0</v>
      </c>
      <c r="K18" s="76">
        <v>0</v>
      </c>
      <c r="L18" s="76">
        <v>569</v>
      </c>
      <c r="M18" s="712" t="s">
        <v>424</v>
      </c>
      <c r="N18" s="713"/>
    </row>
    <row r="19" spans="1:14" x14ac:dyDescent="0.2">
      <c r="A19" s="279">
        <v>1050</v>
      </c>
      <c r="B19" s="280" t="s">
        <v>390</v>
      </c>
      <c r="C19" s="173">
        <f t="shared" si="1"/>
        <v>7125</v>
      </c>
      <c r="D19" s="173">
        <v>3075</v>
      </c>
      <c r="E19" s="173">
        <v>0</v>
      </c>
      <c r="F19" s="173">
        <v>16</v>
      </c>
      <c r="G19" s="173">
        <v>777</v>
      </c>
      <c r="H19" s="173">
        <v>1463</v>
      </c>
      <c r="I19" s="173">
        <v>271</v>
      </c>
      <c r="J19" s="173">
        <v>60</v>
      </c>
      <c r="K19" s="173">
        <v>65</v>
      </c>
      <c r="L19" s="173">
        <v>1398</v>
      </c>
      <c r="M19" s="719" t="s">
        <v>425</v>
      </c>
      <c r="N19" s="720"/>
    </row>
    <row r="20" spans="1:14" x14ac:dyDescent="0.2">
      <c r="A20" s="282">
        <v>1061</v>
      </c>
      <c r="B20" s="283" t="s">
        <v>391</v>
      </c>
      <c r="C20" s="76">
        <f t="shared" si="1"/>
        <v>11481</v>
      </c>
      <c r="D20" s="76">
        <v>1440</v>
      </c>
      <c r="E20" s="76">
        <v>0</v>
      </c>
      <c r="F20" s="76">
        <v>369</v>
      </c>
      <c r="G20" s="76">
        <v>1372</v>
      </c>
      <c r="H20" s="76">
        <v>3260</v>
      </c>
      <c r="I20" s="76">
        <v>1170</v>
      </c>
      <c r="J20" s="76">
        <v>535</v>
      </c>
      <c r="K20" s="76">
        <v>271</v>
      </c>
      <c r="L20" s="76">
        <v>3064</v>
      </c>
      <c r="M20" s="712" t="s">
        <v>426</v>
      </c>
      <c r="N20" s="713"/>
    </row>
    <row r="21" spans="1:14" x14ac:dyDescent="0.2">
      <c r="A21" s="279">
        <v>1071</v>
      </c>
      <c r="B21" s="280" t="s">
        <v>392</v>
      </c>
      <c r="C21" s="173">
        <f t="shared" si="1"/>
        <v>67135</v>
      </c>
      <c r="D21" s="173">
        <v>14576</v>
      </c>
      <c r="E21" s="173">
        <v>263</v>
      </c>
      <c r="F21" s="173">
        <v>26</v>
      </c>
      <c r="G21" s="173">
        <v>3174</v>
      </c>
      <c r="H21" s="173">
        <v>3017</v>
      </c>
      <c r="I21" s="173">
        <v>2431</v>
      </c>
      <c r="J21" s="173">
        <v>642</v>
      </c>
      <c r="K21" s="173">
        <v>21</v>
      </c>
      <c r="L21" s="173">
        <v>42985</v>
      </c>
      <c r="M21" s="719" t="s">
        <v>427</v>
      </c>
      <c r="N21" s="720"/>
    </row>
    <row r="22" spans="1:14" x14ac:dyDescent="0.2">
      <c r="A22" s="282">
        <v>1073</v>
      </c>
      <c r="B22" s="283" t="s">
        <v>521</v>
      </c>
      <c r="C22" s="76">
        <f t="shared" si="1"/>
        <v>903</v>
      </c>
      <c r="D22" s="76">
        <v>35</v>
      </c>
      <c r="E22" s="76">
        <v>0</v>
      </c>
      <c r="F22" s="76">
        <v>0</v>
      </c>
      <c r="G22" s="76">
        <v>38</v>
      </c>
      <c r="H22" s="76">
        <v>26</v>
      </c>
      <c r="I22" s="76">
        <v>79</v>
      </c>
      <c r="J22" s="76">
        <v>0</v>
      </c>
      <c r="K22" s="76">
        <v>0</v>
      </c>
      <c r="L22" s="76">
        <v>725</v>
      </c>
      <c r="M22" s="712" t="s">
        <v>428</v>
      </c>
      <c r="N22" s="713"/>
    </row>
    <row r="23" spans="1:14" ht="22.5" customHeight="1" x14ac:dyDescent="0.2">
      <c r="A23" s="279">
        <v>1079</v>
      </c>
      <c r="B23" s="280" t="s">
        <v>523</v>
      </c>
      <c r="C23" s="173">
        <f t="shared" si="1"/>
        <v>3368</v>
      </c>
      <c r="D23" s="173">
        <v>201</v>
      </c>
      <c r="E23" s="173">
        <v>275</v>
      </c>
      <c r="F23" s="173">
        <v>49</v>
      </c>
      <c r="G23" s="173">
        <v>254</v>
      </c>
      <c r="H23" s="173">
        <v>129</v>
      </c>
      <c r="I23" s="173">
        <v>134</v>
      </c>
      <c r="J23" s="173">
        <v>95</v>
      </c>
      <c r="K23" s="173">
        <v>6</v>
      </c>
      <c r="L23" s="173">
        <v>2225</v>
      </c>
      <c r="M23" s="719" t="s">
        <v>522</v>
      </c>
      <c r="N23" s="720"/>
    </row>
    <row r="24" spans="1:14" x14ac:dyDescent="0.2">
      <c r="A24" s="282">
        <v>1080</v>
      </c>
      <c r="B24" s="283" t="s">
        <v>393</v>
      </c>
      <c r="C24" s="76">
        <f t="shared" si="1"/>
        <v>393</v>
      </c>
      <c r="D24" s="76">
        <v>0</v>
      </c>
      <c r="E24" s="76">
        <v>0</v>
      </c>
      <c r="F24" s="76">
        <v>0</v>
      </c>
      <c r="G24" s="76">
        <v>255</v>
      </c>
      <c r="H24" s="76">
        <v>138</v>
      </c>
      <c r="I24" s="76">
        <v>0</v>
      </c>
      <c r="J24" s="76">
        <v>0</v>
      </c>
      <c r="K24" s="76">
        <v>0</v>
      </c>
      <c r="L24" s="76">
        <v>0</v>
      </c>
      <c r="M24" s="712" t="s">
        <v>429</v>
      </c>
      <c r="N24" s="713"/>
    </row>
    <row r="25" spans="1:14" x14ac:dyDescent="0.2">
      <c r="A25" s="285">
        <v>11</v>
      </c>
      <c r="B25" s="286" t="s">
        <v>394</v>
      </c>
      <c r="C25" s="174">
        <f t="shared" si="1"/>
        <v>55147</v>
      </c>
      <c r="D25" s="174">
        <f t="shared" ref="D25:G25" si="5">D26+D27</f>
        <v>32734</v>
      </c>
      <c r="E25" s="174">
        <f t="shared" si="5"/>
        <v>605</v>
      </c>
      <c r="F25" s="174">
        <f t="shared" si="5"/>
        <v>871</v>
      </c>
      <c r="G25" s="174">
        <f t="shared" si="5"/>
        <v>6017</v>
      </c>
      <c r="H25" s="174">
        <f>H26+H27</f>
        <v>4546</v>
      </c>
      <c r="I25" s="174">
        <f>I26+I27</f>
        <v>1505</v>
      </c>
      <c r="J25" s="174">
        <f t="shared" ref="J25" si="6">J26+J27</f>
        <v>777</v>
      </c>
      <c r="K25" s="174">
        <v>67</v>
      </c>
      <c r="L25" s="174">
        <v>8025</v>
      </c>
      <c r="M25" s="721" t="s">
        <v>430</v>
      </c>
      <c r="N25" s="722"/>
    </row>
    <row r="26" spans="1:14" ht="22.5" x14ac:dyDescent="0.2">
      <c r="A26" s="282">
        <v>1105</v>
      </c>
      <c r="B26" s="283" t="s">
        <v>525</v>
      </c>
      <c r="C26" s="76">
        <f t="shared" si="1"/>
        <v>20338</v>
      </c>
      <c r="D26" s="76">
        <v>14044</v>
      </c>
      <c r="E26" s="76">
        <v>547</v>
      </c>
      <c r="F26" s="76">
        <v>1</v>
      </c>
      <c r="G26" s="76">
        <v>4003</v>
      </c>
      <c r="H26" s="76">
        <v>837</v>
      </c>
      <c r="I26" s="76">
        <v>0</v>
      </c>
      <c r="J26" s="76">
        <v>0</v>
      </c>
      <c r="K26" s="76">
        <v>0</v>
      </c>
      <c r="L26" s="76">
        <v>906</v>
      </c>
      <c r="M26" s="712" t="s">
        <v>524</v>
      </c>
      <c r="N26" s="713"/>
    </row>
    <row r="27" spans="1:14" x14ac:dyDescent="0.2">
      <c r="A27" s="279">
        <v>1106</v>
      </c>
      <c r="B27" s="280" t="s">
        <v>526</v>
      </c>
      <c r="C27" s="173">
        <f t="shared" si="1"/>
        <v>34809</v>
      </c>
      <c r="D27" s="173">
        <v>18690</v>
      </c>
      <c r="E27" s="173">
        <v>58</v>
      </c>
      <c r="F27" s="173">
        <v>870</v>
      </c>
      <c r="G27" s="173">
        <v>2014</v>
      </c>
      <c r="H27" s="173">
        <v>3709</v>
      </c>
      <c r="I27" s="173">
        <v>1505</v>
      </c>
      <c r="J27" s="173">
        <v>777</v>
      </c>
      <c r="K27" s="173">
        <v>67</v>
      </c>
      <c r="L27" s="173">
        <v>7119</v>
      </c>
      <c r="M27" s="719" t="s">
        <v>431</v>
      </c>
      <c r="N27" s="720"/>
    </row>
    <row r="28" spans="1:14" x14ac:dyDescent="0.2">
      <c r="A28" s="251">
        <v>13</v>
      </c>
      <c r="B28" s="277" t="s">
        <v>395</v>
      </c>
      <c r="C28" s="75">
        <f t="shared" si="1"/>
        <v>7310</v>
      </c>
      <c r="D28" s="75">
        <f t="shared" ref="D28:J28" si="7">D29</f>
        <v>545</v>
      </c>
      <c r="E28" s="75">
        <f t="shared" si="7"/>
        <v>1117</v>
      </c>
      <c r="F28" s="75">
        <f t="shared" si="7"/>
        <v>93</v>
      </c>
      <c r="G28" s="75">
        <f t="shared" si="7"/>
        <v>335</v>
      </c>
      <c r="H28" s="75">
        <f t="shared" si="7"/>
        <v>95</v>
      </c>
      <c r="I28" s="75">
        <f t="shared" si="7"/>
        <v>3</v>
      </c>
      <c r="J28" s="75">
        <f t="shared" si="7"/>
        <v>136</v>
      </c>
      <c r="K28" s="75">
        <f>K29</f>
        <v>58</v>
      </c>
      <c r="L28" s="75">
        <v>4928</v>
      </c>
      <c r="M28" s="704" t="s">
        <v>432</v>
      </c>
      <c r="N28" s="705"/>
    </row>
    <row r="29" spans="1:14" x14ac:dyDescent="0.2">
      <c r="A29" s="279">
        <v>1392</v>
      </c>
      <c r="B29" s="280" t="s">
        <v>593</v>
      </c>
      <c r="C29" s="173">
        <f t="shared" si="1"/>
        <v>7310</v>
      </c>
      <c r="D29" s="173">
        <v>545</v>
      </c>
      <c r="E29" s="173">
        <v>1117</v>
      </c>
      <c r="F29" s="173">
        <v>93</v>
      </c>
      <c r="G29" s="173">
        <v>335</v>
      </c>
      <c r="H29" s="173">
        <v>95</v>
      </c>
      <c r="I29" s="173">
        <v>3</v>
      </c>
      <c r="J29" s="173">
        <v>136</v>
      </c>
      <c r="K29" s="173">
        <v>58</v>
      </c>
      <c r="L29" s="173">
        <v>4928</v>
      </c>
      <c r="M29" s="719" t="s">
        <v>433</v>
      </c>
      <c r="N29" s="720"/>
    </row>
    <row r="30" spans="1:14" x14ac:dyDescent="0.2">
      <c r="A30" s="251">
        <v>14</v>
      </c>
      <c r="B30" s="277" t="s">
        <v>396</v>
      </c>
      <c r="C30" s="75">
        <f t="shared" si="1"/>
        <v>45015</v>
      </c>
      <c r="D30" s="75">
        <f t="shared" ref="D30:J30" si="8">D31+D32</f>
        <v>2915</v>
      </c>
      <c r="E30" s="75">
        <f t="shared" si="8"/>
        <v>664</v>
      </c>
      <c r="F30" s="75">
        <f t="shared" si="8"/>
        <v>263</v>
      </c>
      <c r="G30" s="75">
        <f t="shared" si="8"/>
        <v>1279</v>
      </c>
      <c r="H30" s="75">
        <f t="shared" si="8"/>
        <v>750</v>
      </c>
      <c r="I30" s="75">
        <f t="shared" si="8"/>
        <v>957</v>
      </c>
      <c r="J30" s="75">
        <f t="shared" si="8"/>
        <v>840</v>
      </c>
      <c r="K30" s="75">
        <f>K31+K32</f>
        <v>287</v>
      </c>
      <c r="L30" s="75">
        <v>37060</v>
      </c>
      <c r="M30" s="704" t="s">
        <v>434</v>
      </c>
      <c r="N30" s="705"/>
    </row>
    <row r="31" spans="1:14" ht="27" customHeight="1" x14ac:dyDescent="0.2">
      <c r="A31" s="279">
        <v>1411</v>
      </c>
      <c r="B31" s="280" t="s">
        <v>591</v>
      </c>
      <c r="C31" s="173">
        <f t="shared" si="1"/>
        <v>1907</v>
      </c>
      <c r="D31" s="173">
        <v>779</v>
      </c>
      <c r="E31" s="173">
        <v>0</v>
      </c>
      <c r="F31" s="173">
        <v>0</v>
      </c>
      <c r="G31" s="173">
        <v>136</v>
      </c>
      <c r="H31" s="173">
        <v>111</v>
      </c>
      <c r="I31" s="173">
        <v>89</v>
      </c>
      <c r="J31" s="173">
        <v>57</v>
      </c>
      <c r="K31" s="173">
        <v>0</v>
      </c>
      <c r="L31" s="173">
        <v>735</v>
      </c>
      <c r="M31" s="719" t="s">
        <v>592</v>
      </c>
      <c r="N31" s="720"/>
    </row>
    <row r="32" spans="1:14" ht="27" customHeight="1" x14ac:dyDescent="0.2">
      <c r="A32" s="282">
        <v>1412</v>
      </c>
      <c r="B32" s="283" t="s">
        <v>590</v>
      </c>
      <c r="C32" s="76">
        <f t="shared" si="1"/>
        <v>43108</v>
      </c>
      <c r="D32" s="76">
        <v>2136</v>
      </c>
      <c r="E32" s="76">
        <v>664</v>
      </c>
      <c r="F32" s="76">
        <v>263</v>
      </c>
      <c r="G32" s="76">
        <v>1143</v>
      </c>
      <c r="H32" s="76">
        <v>639</v>
      </c>
      <c r="I32" s="76">
        <v>868</v>
      </c>
      <c r="J32" s="76">
        <v>783</v>
      </c>
      <c r="K32" s="76">
        <v>287</v>
      </c>
      <c r="L32" s="76">
        <v>36325</v>
      </c>
      <c r="M32" s="712" t="s">
        <v>595</v>
      </c>
      <c r="N32" s="713"/>
    </row>
    <row r="33" spans="1:14" x14ac:dyDescent="0.2">
      <c r="A33" s="285">
        <v>15</v>
      </c>
      <c r="B33" s="286" t="s">
        <v>588</v>
      </c>
      <c r="C33" s="287">
        <f t="shared" si="1"/>
        <v>1221</v>
      </c>
      <c r="D33" s="287">
        <f t="shared" ref="D33:I33" si="9">D34+D35</f>
        <v>203</v>
      </c>
      <c r="E33" s="287">
        <f>E34+E35</f>
        <v>0</v>
      </c>
      <c r="F33" s="287">
        <f t="shared" si="9"/>
        <v>0</v>
      </c>
      <c r="G33" s="287">
        <f>G34+G35</f>
        <v>60</v>
      </c>
      <c r="H33" s="287">
        <f t="shared" si="9"/>
        <v>3</v>
      </c>
      <c r="I33" s="287">
        <f t="shared" si="9"/>
        <v>31</v>
      </c>
      <c r="J33" s="287">
        <f>J34+J35</f>
        <v>5</v>
      </c>
      <c r="K33" s="287">
        <f>K34+K35</f>
        <v>0</v>
      </c>
      <c r="L33" s="287">
        <f>L34+L35</f>
        <v>919</v>
      </c>
      <c r="M33" s="721" t="s">
        <v>435</v>
      </c>
      <c r="N33" s="722"/>
    </row>
    <row r="34" spans="1:14" x14ac:dyDescent="0.2">
      <c r="A34" s="282" t="s">
        <v>401</v>
      </c>
      <c r="B34" s="283" t="s">
        <v>587</v>
      </c>
      <c r="C34" s="76">
        <f t="shared" si="1"/>
        <v>94</v>
      </c>
      <c r="D34" s="76">
        <v>52</v>
      </c>
      <c r="E34" s="76">
        <v>0</v>
      </c>
      <c r="F34" s="76">
        <v>0</v>
      </c>
      <c r="G34" s="76">
        <v>42</v>
      </c>
      <c r="H34" s="76">
        <v>0</v>
      </c>
      <c r="I34" s="76">
        <v>0</v>
      </c>
      <c r="J34" s="76">
        <v>0</v>
      </c>
      <c r="K34" s="76">
        <v>0</v>
      </c>
      <c r="L34" s="76">
        <v>0</v>
      </c>
      <c r="M34" s="712" t="s">
        <v>436</v>
      </c>
      <c r="N34" s="713"/>
    </row>
    <row r="35" spans="1:14" x14ac:dyDescent="0.2">
      <c r="A35" s="279">
        <v>1520</v>
      </c>
      <c r="B35" s="280" t="s">
        <v>398</v>
      </c>
      <c r="C35" s="173">
        <f t="shared" si="1"/>
        <v>1127</v>
      </c>
      <c r="D35" s="173">
        <v>151</v>
      </c>
      <c r="E35" s="173">
        <v>0</v>
      </c>
      <c r="F35" s="173">
        <v>0</v>
      </c>
      <c r="G35" s="173">
        <v>18</v>
      </c>
      <c r="H35" s="173">
        <v>3</v>
      </c>
      <c r="I35" s="173">
        <v>31</v>
      </c>
      <c r="J35" s="173">
        <v>5</v>
      </c>
      <c r="K35" s="173">
        <v>0</v>
      </c>
      <c r="L35" s="173">
        <v>919</v>
      </c>
      <c r="M35" s="719" t="s">
        <v>437</v>
      </c>
      <c r="N35" s="720"/>
    </row>
    <row r="36" spans="1:14" ht="33.75" x14ac:dyDescent="0.2">
      <c r="A36" s="251">
        <v>16</v>
      </c>
      <c r="B36" s="277" t="s">
        <v>584</v>
      </c>
      <c r="C36" s="75">
        <f t="shared" si="1"/>
        <v>50580</v>
      </c>
      <c r="D36" s="75">
        <f t="shared" ref="D36:J36" si="10">D37</f>
        <v>6227</v>
      </c>
      <c r="E36" s="75">
        <f t="shared" si="10"/>
        <v>477</v>
      </c>
      <c r="F36" s="75">
        <f t="shared" si="10"/>
        <v>189</v>
      </c>
      <c r="G36" s="75">
        <f t="shared" si="10"/>
        <v>2370</v>
      </c>
      <c r="H36" s="75">
        <f t="shared" si="10"/>
        <v>3736</v>
      </c>
      <c r="I36" s="75">
        <f t="shared" si="10"/>
        <v>1744</v>
      </c>
      <c r="J36" s="75">
        <f t="shared" si="10"/>
        <v>702</v>
      </c>
      <c r="K36" s="75">
        <f>K37</f>
        <v>940</v>
      </c>
      <c r="L36" s="75">
        <f>L37</f>
        <v>34195</v>
      </c>
      <c r="M36" s="704" t="s">
        <v>585</v>
      </c>
      <c r="N36" s="705"/>
    </row>
    <row r="37" spans="1:14" x14ac:dyDescent="0.2">
      <c r="A37" s="279">
        <v>1622</v>
      </c>
      <c r="B37" s="280" t="s">
        <v>583</v>
      </c>
      <c r="C37" s="173">
        <f t="shared" si="1"/>
        <v>50580</v>
      </c>
      <c r="D37" s="173">
        <v>6227</v>
      </c>
      <c r="E37" s="173">
        <v>477</v>
      </c>
      <c r="F37" s="173">
        <v>189</v>
      </c>
      <c r="G37" s="173">
        <v>2370</v>
      </c>
      <c r="H37" s="173">
        <v>3736</v>
      </c>
      <c r="I37" s="173">
        <v>1744</v>
      </c>
      <c r="J37" s="173">
        <v>702</v>
      </c>
      <c r="K37" s="173">
        <v>940</v>
      </c>
      <c r="L37" s="173">
        <v>34195</v>
      </c>
      <c r="M37" s="719" t="s">
        <v>586</v>
      </c>
      <c r="N37" s="720"/>
    </row>
    <row r="38" spans="1:14" x14ac:dyDescent="0.2">
      <c r="A38" s="444">
        <v>17</v>
      </c>
      <c r="B38" s="298" t="s">
        <v>582</v>
      </c>
      <c r="C38" s="300">
        <f t="shared" si="1"/>
        <v>5021</v>
      </c>
      <c r="D38" s="300">
        <f t="shared" ref="D38:J38" si="11">D39+D40</f>
        <v>1594</v>
      </c>
      <c r="E38" s="300">
        <f t="shared" si="11"/>
        <v>0</v>
      </c>
      <c r="F38" s="300">
        <f t="shared" si="11"/>
        <v>106</v>
      </c>
      <c r="G38" s="300">
        <f t="shared" si="11"/>
        <v>268</v>
      </c>
      <c r="H38" s="300">
        <f t="shared" si="11"/>
        <v>981</v>
      </c>
      <c r="I38" s="300">
        <f t="shared" si="11"/>
        <v>225</v>
      </c>
      <c r="J38" s="300">
        <f t="shared" si="11"/>
        <v>263</v>
      </c>
      <c r="K38" s="300">
        <f>K39+K40</f>
        <v>0</v>
      </c>
      <c r="L38" s="300">
        <f>L39+L40</f>
        <v>1584</v>
      </c>
      <c r="M38" s="717" t="s">
        <v>438</v>
      </c>
      <c r="N38" s="718"/>
    </row>
    <row r="39" spans="1:14" x14ac:dyDescent="0.2">
      <c r="A39" s="301">
        <v>1702</v>
      </c>
      <c r="B39" s="302" t="s">
        <v>399</v>
      </c>
      <c r="C39" s="453">
        <f t="shared" si="1"/>
        <v>2526</v>
      </c>
      <c r="D39" s="453">
        <v>765</v>
      </c>
      <c r="E39" s="453">
        <v>0</v>
      </c>
      <c r="F39" s="453">
        <v>0</v>
      </c>
      <c r="G39" s="453">
        <v>147</v>
      </c>
      <c r="H39" s="453">
        <v>337</v>
      </c>
      <c r="I39" s="453">
        <v>209</v>
      </c>
      <c r="J39" s="453">
        <v>0</v>
      </c>
      <c r="K39" s="453">
        <v>0</v>
      </c>
      <c r="L39" s="453">
        <v>1068</v>
      </c>
      <c r="M39" s="756" t="s">
        <v>439</v>
      </c>
      <c r="N39" s="757"/>
    </row>
    <row r="40" spans="1:14" x14ac:dyDescent="0.2">
      <c r="A40" s="282">
        <v>1709</v>
      </c>
      <c r="B40" s="283" t="s">
        <v>400</v>
      </c>
      <c r="C40" s="76">
        <f t="shared" si="1"/>
        <v>2495</v>
      </c>
      <c r="D40" s="76">
        <v>829</v>
      </c>
      <c r="E40" s="76">
        <v>0</v>
      </c>
      <c r="F40" s="76">
        <v>106</v>
      </c>
      <c r="G40" s="76">
        <v>121</v>
      </c>
      <c r="H40" s="76">
        <v>644</v>
      </c>
      <c r="I40" s="76">
        <v>16</v>
      </c>
      <c r="J40" s="76">
        <v>263</v>
      </c>
      <c r="K40" s="76">
        <v>0</v>
      </c>
      <c r="L40" s="76">
        <v>516</v>
      </c>
      <c r="M40" s="712" t="s">
        <v>440</v>
      </c>
      <c r="N40" s="713"/>
    </row>
    <row r="41" spans="1:14" x14ac:dyDescent="0.2">
      <c r="A41" s="285">
        <v>18</v>
      </c>
      <c r="B41" s="286" t="s">
        <v>580</v>
      </c>
      <c r="C41" s="287">
        <f t="shared" si="1"/>
        <v>104906</v>
      </c>
      <c r="D41" s="287">
        <f t="shared" ref="D41:J41" si="12">D42+D43</f>
        <v>23100</v>
      </c>
      <c r="E41" s="287">
        <f t="shared" si="12"/>
        <v>277</v>
      </c>
      <c r="F41" s="287">
        <f t="shared" si="12"/>
        <v>38015</v>
      </c>
      <c r="G41" s="287">
        <f t="shared" si="12"/>
        <v>3850</v>
      </c>
      <c r="H41" s="287">
        <f t="shared" si="12"/>
        <v>8184</v>
      </c>
      <c r="I41" s="287">
        <f t="shared" si="12"/>
        <v>3554</v>
      </c>
      <c r="J41" s="287">
        <f t="shared" si="12"/>
        <v>665</v>
      </c>
      <c r="K41" s="287">
        <f>K42+K43</f>
        <v>13</v>
      </c>
      <c r="L41" s="287">
        <f>L42+L43</f>
        <v>27248</v>
      </c>
      <c r="M41" s="721" t="s">
        <v>441</v>
      </c>
      <c r="N41" s="722"/>
    </row>
    <row r="42" spans="1:14" ht="22.5" x14ac:dyDescent="0.2">
      <c r="A42" s="282">
        <v>1811</v>
      </c>
      <c r="B42" s="283" t="s">
        <v>579</v>
      </c>
      <c r="C42" s="76">
        <f t="shared" si="1"/>
        <v>104102</v>
      </c>
      <c r="D42" s="76">
        <v>23041</v>
      </c>
      <c r="E42" s="76">
        <v>277</v>
      </c>
      <c r="F42" s="76">
        <v>38015</v>
      </c>
      <c r="G42" s="76">
        <v>3819</v>
      </c>
      <c r="H42" s="76">
        <v>8165</v>
      </c>
      <c r="I42" s="76">
        <v>3504</v>
      </c>
      <c r="J42" s="76">
        <v>657</v>
      </c>
      <c r="K42" s="76">
        <v>13</v>
      </c>
      <c r="L42" s="76">
        <v>26611</v>
      </c>
      <c r="M42" s="712" t="s">
        <v>442</v>
      </c>
      <c r="N42" s="713"/>
    </row>
    <row r="43" spans="1:14" ht="22.5" x14ac:dyDescent="0.2">
      <c r="A43" s="279">
        <v>1820</v>
      </c>
      <c r="B43" s="280" t="s">
        <v>578</v>
      </c>
      <c r="C43" s="173">
        <f t="shared" si="1"/>
        <v>804</v>
      </c>
      <c r="D43" s="173">
        <v>59</v>
      </c>
      <c r="E43" s="173">
        <v>0</v>
      </c>
      <c r="F43" s="173">
        <v>0</v>
      </c>
      <c r="G43" s="173">
        <v>31</v>
      </c>
      <c r="H43" s="173">
        <v>19</v>
      </c>
      <c r="I43" s="173">
        <v>50</v>
      </c>
      <c r="J43" s="173">
        <v>8</v>
      </c>
      <c r="K43" s="173">
        <v>0</v>
      </c>
      <c r="L43" s="173">
        <v>637</v>
      </c>
      <c r="M43" s="719" t="s">
        <v>443</v>
      </c>
      <c r="N43" s="720"/>
    </row>
    <row r="44" spans="1:14" x14ac:dyDescent="0.2">
      <c r="A44" s="443">
        <v>19</v>
      </c>
      <c r="B44" s="277" t="s">
        <v>577</v>
      </c>
      <c r="C44" s="75">
        <v>432289</v>
      </c>
      <c r="D44" s="75">
        <v>39285</v>
      </c>
      <c r="E44" s="75">
        <v>0</v>
      </c>
      <c r="F44" s="75">
        <v>295628</v>
      </c>
      <c r="G44" s="75">
        <v>7074</v>
      </c>
      <c r="H44" s="75">
        <v>70252</v>
      </c>
      <c r="I44" s="75">
        <v>9204</v>
      </c>
      <c r="J44" s="75">
        <v>370</v>
      </c>
      <c r="K44" s="75">
        <v>4666</v>
      </c>
      <c r="L44" s="75">
        <v>5810</v>
      </c>
      <c r="M44" s="704" t="s">
        <v>444</v>
      </c>
      <c r="N44" s="705"/>
    </row>
    <row r="45" spans="1:14" ht="22.5" x14ac:dyDescent="0.2">
      <c r="A45" s="285">
        <v>20</v>
      </c>
      <c r="B45" s="286" t="s">
        <v>576</v>
      </c>
      <c r="C45" s="287">
        <v>1646763</v>
      </c>
      <c r="D45" s="287">
        <v>620265</v>
      </c>
      <c r="E45" s="287">
        <v>3114</v>
      </c>
      <c r="F45" s="287">
        <v>344191</v>
      </c>
      <c r="G45" s="287">
        <v>52241</v>
      </c>
      <c r="H45" s="287">
        <v>473096</v>
      </c>
      <c r="I45" s="287">
        <v>16782</v>
      </c>
      <c r="J45" s="287">
        <v>17402</v>
      </c>
      <c r="K45" s="287">
        <v>21939</v>
      </c>
      <c r="L45" s="287">
        <v>97733</v>
      </c>
      <c r="M45" s="721" t="s">
        <v>445</v>
      </c>
      <c r="N45" s="722"/>
    </row>
    <row r="46" spans="1:14" ht="22.5" x14ac:dyDescent="0.2">
      <c r="A46" s="443">
        <v>21</v>
      </c>
      <c r="B46" s="277" t="s">
        <v>571</v>
      </c>
      <c r="C46" s="75">
        <f t="shared" si="1"/>
        <v>2290</v>
      </c>
      <c r="D46" s="75">
        <f>D47</f>
        <v>91</v>
      </c>
      <c r="E46" s="75">
        <f t="shared" ref="E46:J46" si="13">E47</f>
        <v>0</v>
      </c>
      <c r="F46" s="75">
        <f t="shared" si="13"/>
        <v>0</v>
      </c>
      <c r="G46" s="75">
        <f t="shared" si="13"/>
        <v>0</v>
      </c>
      <c r="H46" s="75">
        <f t="shared" si="13"/>
        <v>191</v>
      </c>
      <c r="I46" s="75">
        <f t="shared" si="13"/>
        <v>47</v>
      </c>
      <c r="J46" s="75">
        <f t="shared" si="13"/>
        <v>1337</v>
      </c>
      <c r="K46" s="75">
        <f>K47</f>
        <v>236</v>
      </c>
      <c r="L46" s="75">
        <f>L47</f>
        <v>388</v>
      </c>
      <c r="M46" s="704" t="s">
        <v>569</v>
      </c>
      <c r="N46" s="705"/>
    </row>
    <row r="47" spans="1:14" ht="22.5" x14ac:dyDescent="0.2">
      <c r="A47" s="279">
        <v>2100</v>
      </c>
      <c r="B47" s="280" t="s">
        <v>572</v>
      </c>
      <c r="C47" s="173">
        <f t="shared" si="1"/>
        <v>2290</v>
      </c>
      <c r="D47" s="173">
        <v>91</v>
      </c>
      <c r="E47" s="173">
        <v>0</v>
      </c>
      <c r="F47" s="173">
        <v>0</v>
      </c>
      <c r="G47" s="173">
        <v>0</v>
      </c>
      <c r="H47" s="173">
        <v>191</v>
      </c>
      <c r="I47" s="173">
        <v>47</v>
      </c>
      <c r="J47" s="173">
        <v>1337</v>
      </c>
      <c r="K47" s="173">
        <v>236</v>
      </c>
      <c r="L47" s="173">
        <v>388</v>
      </c>
      <c r="M47" s="719" t="s">
        <v>568</v>
      </c>
      <c r="N47" s="720"/>
    </row>
    <row r="48" spans="1:14" x14ac:dyDescent="0.2">
      <c r="A48" s="443">
        <v>22</v>
      </c>
      <c r="B48" s="277" t="s">
        <v>573</v>
      </c>
      <c r="C48" s="75">
        <f t="shared" si="1"/>
        <v>72653</v>
      </c>
      <c r="D48" s="75">
        <f t="shared" ref="D48:J48" si="14">D49</f>
        <v>18478</v>
      </c>
      <c r="E48" s="75">
        <f t="shared" si="14"/>
        <v>883</v>
      </c>
      <c r="F48" s="75">
        <f t="shared" si="14"/>
        <v>708</v>
      </c>
      <c r="G48" s="75">
        <f t="shared" si="14"/>
        <v>11977</v>
      </c>
      <c r="H48" s="75">
        <f t="shared" si="14"/>
        <v>9639</v>
      </c>
      <c r="I48" s="75">
        <f t="shared" si="14"/>
        <v>2206</v>
      </c>
      <c r="J48" s="75">
        <f t="shared" si="14"/>
        <v>4691</v>
      </c>
      <c r="K48" s="75">
        <f>K49</f>
        <v>3010</v>
      </c>
      <c r="L48" s="75">
        <f>L49</f>
        <v>21061</v>
      </c>
      <c r="M48" s="704" t="s">
        <v>446</v>
      </c>
      <c r="N48" s="705"/>
    </row>
    <row r="49" spans="1:14" x14ac:dyDescent="0.2">
      <c r="A49" s="289">
        <v>2220</v>
      </c>
      <c r="B49" s="290" t="s">
        <v>402</v>
      </c>
      <c r="C49" s="216">
        <f t="shared" si="1"/>
        <v>72653</v>
      </c>
      <c r="D49" s="216">
        <v>18478</v>
      </c>
      <c r="E49" s="216">
        <v>883</v>
      </c>
      <c r="F49" s="216">
        <v>708</v>
      </c>
      <c r="G49" s="216">
        <v>11977</v>
      </c>
      <c r="H49" s="216">
        <v>9639</v>
      </c>
      <c r="I49" s="216">
        <v>2206</v>
      </c>
      <c r="J49" s="216">
        <v>4691</v>
      </c>
      <c r="K49" s="216">
        <v>3010</v>
      </c>
      <c r="L49" s="216">
        <v>21061</v>
      </c>
      <c r="M49" s="706" t="s">
        <v>447</v>
      </c>
      <c r="N49" s="707"/>
    </row>
    <row r="50" spans="1:14" x14ac:dyDescent="0.2">
      <c r="A50" s="443">
        <v>23</v>
      </c>
      <c r="B50" s="277" t="s">
        <v>575</v>
      </c>
      <c r="C50" s="75">
        <f t="shared" si="1"/>
        <v>354245</v>
      </c>
      <c r="D50" s="75">
        <f t="shared" ref="D50:J50" si="15">D51+D52+D53+D54+D55</f>
        <v>37425</v>
      </c>
      <c r="E50" s="75">
        <f t="shared" si="15"/>
        <v>1286</v>
      </c>
      <c r="F50" s="75">
        <f t="shared" si="15"/>
        <v>25231</v>
      </c>
      <c r="G50" s="75">
        <f t="shared" si="15"/>
        <v>35814</v>
      </c>
      <c r="H50" s="75">
        <f t="shared" si="15"/>
        <v>92263</v>
      </c>
      <c r="I50" s="75">
        <f t="shared" si="15"/>
        <v>28556</v>
      </c>
      <c r="J50" s="75">
        <f t="shared" si="15"/>
        <v>43795</v>
      </c>
      <c r="K50" s="75">
        <v>26197</v>
      </c>
      <c r="L50" s="75">
        <f>L51+L52+L53+L54+L55</f>
        <v>63678</v>
      </c>
      <c r="M50" s="704" t="s">
        <v>448</v>
      </c>
      <c r="N50" s="705"/>
    </row>
    <row r="51" spans="1:14" x14ac:dyDescent="0.2">
      <c r="A51" s="279">
        <v>2310</v>
      </c>
      <c r="B51" s="280" t="s">
        <v>404</v>
      </c>
      <c r="C51" s="173">
        <f t="shared" si="1"/>
        <v>13023</v>
      </c>
      <c r="D51" s="173">
        <v>2602</v>
      </c>
      <c r="E51" s="173">
        <v>0</v>
      </c>
      <c r="F51" s="173">
        <v>1575</v>
      </c>
      <c r="G51" s="173">
        <v>907</v>
      </c>
      <c r="H51" s="173">
        <v>2243</v>
      </c>
      <c r="I51" s="173">
        <v>230</v>
      </c>
      <c r="J51" s="173">
        <v>503</v>
      </c>
      <c r="K51" s="173">
        <v>1041</v>
      </c>
      <c r="L51" s="173">
        <v>3922</v>
      </c>
      <c r="M51" s="719" t="s">
        <v>449</v>
      </c>
      <c r="N51" s="720"/>
    </row>
    <row r="52" spans="1:14" x14ac:dyDescent="0.2">
      <c r="A52" s="282">
        <v>2394</v>
      </c>
      <c r="B52" s="283" t="s">
        <v>405</v>
      </c>
      <c r="C52" s="76">
        <f t="shared" si="1"/>
        <v>46991</v>
      </c>
      <c r="D52" s="76">
        <v>6043</v>
      </c>
      <c r="E52" s="76">
        <v>21</v>
      </c>
      <c r="F52" s="76">
        <v>12207</v>
      </c>
      <c r="G52" s="76">
        <v>683</v>
      </c>
      <c r="H52" s="76">
        <v>11471</v>
      </c>
      <c r="I52" s="76">
        <v>1410</v>
      </c>
      <c r="J52" s="76">
        <v>286</v>
      </c>
      <c r="K52" s="76">
        <v>3959</v>
      </c>
      <c r="L52" s="76">
        <v>10911</v>
      </c>
      <c r="M52" s="712" t="s">
        <v>450</v>
      </c>
      <c r="N52" s="713"/>
    </row>
    <row r="53" spans="1:14" x14ac:dyDescent="0.2">
      <c r="A53" s="279">
        <v>2395</v>
      </c>
      <c r="B53" s="280" t="s">
        <v>565</v>
      </c>
      <c r="C53" s="173">
        <f t="shared" si="1"/>
        <v>236078</v>
      </c>
      <c r="D53" s="173">
        <v>20148</v>
      </c>
      <c r="E53" s="173">
        <v>1145</v>
      </c>
      <c r="F53" s="173">
        <v>7092</v>
      </c>
      <c r="G53" s="173">
        <v>22802</v>
      </c>
      <c r="H53" s="173">
        <v>74007</v>
      </c>
      <c r="I53" s="173">
        <v>25569</v>
      </c>
      <c r="J53" s="173">
        <v>36964</v>
      </c>
      <c r="K53" s="173">
        <v>14419</v>
      </c>
      <c r="L53" s="173">
        <v>33932</v>
      </c>
      <c r="M53" s="719" t="s">
        <v>451</v>
      </c>
      <c r="N53" s="720"/>
    </row>
    <row r="54" spans="1:14" x14ac:dyDescent="0.2">
      <c r="A54" s="282">
        <v>2396</v>
      </c>
      <c r="B54" s="283" t="s">
        <v>406</v>
      </c>
      <c r="C54" s="76">
        <f t="shared" si="1"/>
        <v>19182</v>
      </c>
      <c r="D54" s="76">
        <v>2968</v>
      </c>
      <c r="E54" s="76">
        <v>120</v>
      </c>
      <c r="F54" s="76">
        <v>4357</v>
      </c>
      <c r="G54" s="76">
        <v>1357</v>
      </c>
      <c r="H54" s="76">
        <v>1873</v>
      </c>
      <c r="I54" s="76">
        <v>1272</v>
      </c>
      <c r="J54" s="76">
        <v>226</v>
      </c>
      <c r="K54" s="76">
        <v>105</v>
      </c>
      <c r="L54" s="76">
        <v>6904</v>
      </c>
      <c r="M54" s="712" t="s">
        <v>452</v>
      </c>
      <c r="N54" s="713"/>
    </row>
    <row r="55" spans="1:14" x14ac:dyDescent="0.2">
      <c r="A55" s="289">
        <v>2399</v>
      </c>
      <c r="B55" s="290" t="s">
        <v>564</v>
      </c>
      <c r="C55" s="216">
        <f t="shared" si="1"/>
        <v>38971</v>
      </c>
      <c r="D55" s="216">
        <v>5664</v>
      </c>
      <c r="E55" s="216">
        <v>0</v>
      </c>
      <c r="F55" s="216">
        <v>0</v>
      </c>
      <c r="G55" s="216">
        <v>10065</v>
      </c>
      <c r="H55" s="216">
        <v>2669</v>
      </c>
      <c r="I55" s="216">
        <v>75</v>
      </c>
      <c r="J55" s="216">
        <v>5816</v>
      </c>
      <c r="K55" s="216">
        <v>6673</v>
      </c>
      <c r="L55" s="216">
        <v>8009</v>
      </c>
      <c r="M55" s="706" t="s">
        <v>563</v>
      </c>
      <c r="N55" s="707"/>
    </row>
    <row r="56" spans="1:14" x14ac:dyDescent="0.2">
      <c r="A56" s="443">
        <v>24</v>
      </c>
      <c r="B56" s="277" t="s">
        <v>407</v>
      </c>
      <c r="C56" s="75">
        <v>849959</v>
      </c>
      <c r="D56" s="75">
        <v>252551</v>
      </c>
      <c r="E56" s="75">
        <v>0</v>
      </c>
      <c r="F56" s="75">
        <v>249321</v>
      </c>
      <c r="G56" s="75">
        <v>14654</v>
      </c>
      <c r="H56" s="75">
        <v>234565</v>
      </c>
      <c r="I56" s="75">
        <v>4669</v>
      </c>
      <c r="J56" s="75">
        <v>16844</v>
      </c>
      <c r="K56" s="75">
        <v>33380</v>
      </c>
      <c r="L56" s="75">
        <v>43975</v>
      </c>
      <c r="M56" s="704" t="s">
        <v>453</v>
      </c>
      <c r="N56" s="705"/>
    </row>
    <row r="57" spans="1:14" ht="22.5" x14ac:dyDescent="0.2">
      <c r="A57" s="292">
        <v>25</v>
      </c>
      <c r="B57" s="293" t="s">
        <v>566</v>
      </c>
      <c r="C57" s="215">
        <f t="shared" si="1"/>
        <v>199250</v>
      </c>
      <c r="D57" s="215">
        <f t="shared" ref="D57:I57" si="16">D58+D59+D60+D61</f>
        <v>22492</v>
      </c>
      <c r="E57" s="215">
        <f t="shared" si="16"/>
        <v>870</v>
      </c>
      <c r="F57" s="215">
        <f>F58+F59+F60+F61</f>
        <v>32740</v>
      </c>
      <c r="G57" s="215">
        <f t="shared" si="16"/>
        <v>22768</v>
      </c>
      <c r="H57" s="215">
        <f t="shared" si="16"/>
        <v>10985</v>
      </c>
      <c r="I57" s="215">
        <f t="shared" si="16"/>
        <v>7014</v>
      </c>
      <c r="J57" s="215">
        <v>3915</v>
      </c>
      <c r="K57" s="215">
        <f>K58+K59+K60+K61</f>
        <v>10030</v>
      </c>
      <c r="L57" s="215">
        <f>L58+L59+L60+L61</f>
        <v>88436</v>
      </c>
      <c r="M57" s="710" t="s">
        <v>562</v>
      </c>
      <c r="N57" s="711"/>
    </row>
    <row r="58" spans="1:14" x14ac:dyDescent="0.2">
      <c r="A58" s="282">
        <v>2511</v>
      </c>
      <c r="B58" s="283" t="s">
        <v>408</v>
      </c>
      <c r="C58" s="76">
        <f t="shared" si="1"/>
        <v>167287</v>
      </c>
      <c r="D58" s="76">
        <v>21367</v>
      </c>
      <c r="E58" s="76">
        <v>304</v>
      </c>
      <c r="F58" s="76">
        <v>14093</v>
      </c>
      <c r="G58" s="76">
        <v>21651</v>
      </c>
      <c r="H58" s="76">
        <v>10115</v>
      </c>
      <c r="I58" s="76">
        <v>6814</v>
      </c>
      <c r="J58" s="76">
        <v>3488</v>
      </c>
      <c r="K58" s="76">
        <v>10007</v>
      </c>
      <c r="L58" s="76">
        <v>79448</v>
      </c>
      <c r="M58" s="712" t="s">
        <v>454</v>
      </c>
      <c r="N58" s="713"/>
    </row>
    <row r="59" spans="1:14" ht="22.5" x14ac:dyDescent="0.2">
      <c r="A59" s="289">
        <v>2591</v>
      </c>
      <c r="B59" s="290" t="s">
        <v>560</v>
      </c>
      <c r="C59" s="216">
        <f t="shared" si="1"/>
        <v>20861</v>
      </c>
      <c r="D59" s="216">
        <v>374</v>
      </c>
      <c r="E59" s="216">
        <v>566</v>
      </c>
      <c r="F59" s="216">
        <v>16907</v>
      </c>
      <c r="G59" s="216">
        <v>616</v>
      </c>
      <c r="H59" s="216">
        <v>107</v>
      </c>
      <c r="I59" s="216">
        <v>128</v>
      </c>
      <c r="J59" s="216">
        <v>22</v>
      </c>
      <c r="K59" s="216">
        <v>23</v>
      </c>
      <c r="L59" s="216">
        <v>2118</v>
      </c>
      <c r="M59" s="706" t="s">
        <v>561</v>
      </c>
      <c r="N59" s="707"/>
    </row>
    <row r="60" spans="1:14" x14ac:dyDescent="0.2">
      <c r="A60" s="282">
        <v>2592</v>
      </c>
      <c r="B60" s="283" t="s">
        <v>567</v>
      </c>
      <c r="C60" s="76">
        <f t="shared" si="1"/>
        <v>3191</v>
      </c>
      <c r="D60" s="76">
        <v>488</v>
      </c>
      <c r="E60" s="76">
        <v>0</v>
      </c>
      <c r="F60" s="76">
        <v>234</v>
      </c>
      <c r="G60" s="76">
        <v>323</v>
      </c>
      <c r="H60" s="76">
        <v>720</v>
      </c>
      <c r="I60" s="76">
        <v>27</v>
      </c>
      <c r="J60" s="76">
        <v>402</v>
      </c>
      <c r="K60" s="76">
        <v>0</v>
      </c>
      <c r="L60" s="76">
        <v>997</v>
      </c>
      <c r="M60" s="712" t="s">
        <v>455</v>
      </c>
      <c r="N60" s="713"/>
    </row>
    <row r="61" spans="1:14" ht="21.75" customHeight="1" x14ac:dyDescent="0.2">
      <c r="A61" s="289">
        <v>2599</v>
      </c>
      <c r="B61" s="290" t="s">
        <v>558</v>
      </c>
      <c r="C61" s="216">
        <f t="shared" si="1"/>
        <v>7911</v>
      </c>
      <c r="D61" s="216">
        <v>263</v>
      </c>
      <c r="E61" s="216">
        <v>0</v>
      </c>
      <c r="F61" s="216">
        <v>1506</v>
      </c>
      <c r="G61" s="216">
        <v>178</v>
      </c>
      <c r="H61" s="216">
        <v>43</v>
      </c>
      <c r="I61" s="216">
        <v>45</v>
      </c>
      <c r="J61" s="216">
        <v>3</v>
      </c>
      <c r="K61" s="216">
        <v>0</v>
      </c>
      <c r="L61" s="216">
        <v>5873</v>
      </c>
      <c r="M61" s="706" t="s">
        <v>559</v>
      </c>
      <c r="N61" s="707"/>
    </row>
    <row r="62" spans="1:14" x14ac:dyDescent="0.2">
      <c r="A62" s="443">
        <v>27</v>
      </c>
      <c r="B62" s="277" t="s">
        <v>409</v>
      </c>
      <c r="C62" s="75">
        <f t="shared" ref="C62:C87" si="17">SUM(D62:L62)</f>
        <v>26886</v>
      </c>
      <c r="D62" s="75">
        <f t="shared" ref="D62:J62" si="18">D63+D64+D65+D66</f>
        <v>7105</v>
      </c>
      <c r="E62" s="75">
        <f t="shared" si="18"/>
        <v>0</v>
      </c>
      <c r="F62" s="75">
        <f t="shared" si="18"/>
        <v>498</v>
      </c>
      <c r="G62" s="75">
        <f t="shared" si="18"/>
        <v>2835</v>
      </c>
      <c r="H62" s="75">
        <f t="shared" si="18"/>
        <v>4757</v>
      </c>
      <c r="I62" s="75">
        <f t="shared" si="18"/>
        <v>321</v>
      </c>
      <c r="J62" s="75">
        <f t="shared" si="18"/>
        <v>1404</v>
      </c>
      <c r="K62" s="75">
        <f>K63+K64+K65+K66</f>
        <v>1636</v>
      </c>
      <c r="L62" s="75">
        <f>L63+L64+L65+L66</f>
        <v>8330</v>
      </c>
      <c r="M62" s="704" t="s">
        <v>456</v>
      </c>
      <c r="N62" s="705"/>
    </row>
    <row r="63" spans="1:14" ht="27" customHeight="1" x14ac:dyDescent="0.2">
      <c r="A63" s="289">
        <v>2710</v>
      </c>
      <c r="B63" s="290" t="s">
        <v>555</v>
      </c>
      <c r="C63" s="216">
        <f t="shared" si="17"/>
        <v>7527</v>
      </c>
      <c r="D63" s="216">
        <v>445</v>
      </c>
      <c r="E63" s="216">
        <v>0</v>
      </c>
      <c r="F63" s="216">
        <v>298</v>
      </c>
      <c r="G63" s="216">
        <v>442</v>
      </c>
      <c r="H63" s="216">
        <v>232</v>
      </c>
      <c r="I63" s="216">
        <v>58</v>
      </c>
      <c r="J63" s="216">
        <v>474</v>
      </c>
      <c r="K63" s="216">
        <v>2</v>
      </c>
      <c r="L63" s="216">
        <v>5576</v>
      </c>
      <c r="M63" s="706" t="s">
        <v>556</v>
      </c>
      <c r="N63" s="707"/>
    </row>
    <row r="64" spans="1:14" ht="27" customHeight="1" x14ac:dyDescent="0.2">
      <c r="A64" s="282">
        <v>2730</v>
      </c>
      <c r="B64" s="283" t="s">
        <v>554</v>
      </c>
      <c r="C64" s="76">
        <f t="shared" si="17"/>
        <v>8992</v>
      </c>
      <c r="D64" s="76">
        <v>2848</v>
      </c>
      <c r="E64" s="76">
        <v>0</v>
      </c>
      <c r="F64" s="76">
        <v>0</v>
      </c>
      <c r="G64" s="76">
        <v>1022</v>
      </c>
      <c r="H64" s="76">
        <v>4282</v>
      </c>
      <c r="I64" s="76">
        <v>0</v>
      </c>
      <c r="J64" s="76">
        <v>0</v>
      </c>
      <c r="K64" s="76">
        <v>0</v>
      </c>
      <c r="L64" s="76">
        <v>840</v>
      </c>
      <c r="M64" s="712" t="s">
        <v>557</v>
      </c>
      <c r="N64" s="713"/>
    </row>
    <row r="65" spans="1:14" x14ac:dyDescent="0.2">
      <c r="A65" s="289">
        <v>2740</v>
      </c>
      <c r="B65" s="290" t="s">
        <v>553</v>
      </c>
      <c r="C65" s="216">
        <f t="shared" si="17"/>
        <v>344</v>
      </c>
      <c r="D65" s="216">
        <v>185</v>
      </c>
      <c r="E65" s="216">
        <v>0</v>
      </c>
      <c r="F65" s="216">
        <v>0</v>
      </c>
      <c r="G65" s="216">
        <v>4</v>
      </c>
      <c r="H65" s="216">
        <v>0</v>
      </c>
      <c r="I65" s="216">
        <v>3</v>
      </c>
      <c r="J65" s="216">
        <v>0</v>
      </c>
      <c r="K65" s="216">
        <v>0</v>
      </c>
      <c r="L65" s="216">
        <v>152</v>
      </c>
      <c r="M65" s="706" t="s">
        <v>457</v>
      </c>
      <c r="N65" s="707"/>
    </row>
    <row r="66" spans="1:14" x14ac:dyDescent="0.2">
      <c r="A66" s="295">
        <v>2790</v>
      </c>
      <c r="B66" s="296" t="s">
        <v>552</v>
      </c>
      <c r="C66" s="83">
        <f t="shared" si="17"/>
        <v>10023</v>
      </c>
      <c r="D66" s="83">
        <v>3627</v>
      </c>
      <c r="E66" s="83">
        <v>0</v>
      </c>
      <c r="F66" s="83">
        <v>200</v>
      </c>
      <c r="G66" s="83">
        <v>1367</v>
      </c>
      <c r="H66" s="83">
        <v>243</v>
      </c>
      <c r="I66" s="83">
        <v>260</v>
      </c>
      <c r="J66" s="83">
        <v>930</v>
      </c>
      <c r="K66" s="83">
        <v>1634</v>
      </c>
      <c r="L66" s="83">
        <v>1762</v>
      </c>
      <c r="M66" s="735" t="s">
        <v>458</v>
      </c>
      <c r="N66" s="736"/>
    </row>
    <row r="67" spans="1:14" x14ac:dyDescent="0.2">
      <c r="A67" s="454">
        <v>28</v>
      </c>
      <c r="B67" s="455" t="s">
        <v>551</v>
      </c>
      <c r="C67" s="456">
        <f t="shared" si="17"/>
        <v>5844</v>
      </c>
      <c r="D67" s="456">
        <f t="shared" ref="D67:J67" si="19">D68+D69</f>
        <v>2862</v>
      </c>
      <c r="E67" s="456">
        <f t="shared" si="19"/>
        <v>0</v>
      </c>
      <c r="F67" s="456">
        <f t="shared" si="19"/>
        <v>0</v>
      </c>
      <c r="G67" s="456">
        <f t="shared" si="19"/>
        <v>956</v>
      </c>
      <c r="H67" s="456">
        <f t="shared" si="19"/>
        <v>822</v>
      </c>
      <c r="I67" s="456">
        <f t="shared" si="19"/>
        <v>0</v>
      </c>
      <c r="J67" s="456">
        <f t="shared" si="19"/>
        <v>16</v>
      </c>
      <c r="K67" s="456">
        <f>K68+K69</f>
        <v>0</v>
      </c>
      <c r="L67" s="456">
        <f>L68+L69</f>
        <v>1188</v>
      </c>
      <c r="M67" s="758" t="s">
        <v>459</v>
      </c>
      <c r="N67" s="759"/>
    </row>
    <row r="68" spans="1:14" ht="45" x14ac:dyDescent="0.2">
      <c r="A68" s="282">
        <v>2810</v>
      </c>
      <c r="B68" s="283" t="s">
        <v>549</v>
      </c>
      <c r="C68" s="76">
        <f t="shared" si="17"/>
        <v>3738</v>
      </c>
      <c r="D68" s="76">
        <v>2662</v>
      </c>
      <c r="E68" s="76">
        <v>0</v>
      </c>
      <c r="F68" s="76">
        <v>0</v>
      </c>
      <c r="G68" s="76">
        <v>389</v>
      </c>
      <c r="H68" s="76">
        <v>687</v>
      </c>
      <c r="I68" s="76">
        <v>0</v>
      </c>
      <c r="J68" s="76">
        <v>0</v>
      </c>
      <c r="K68" s="76">
        <v>0</v>
      </c>
      <c r="L68" s="76">
        <v>0</v>
      </c>
      <c r="M68" s="712" t="s">
        <v>550</v>
      </c>
      <c r="N68" s="713"/>
    </row>
    <row r="69" spans="1:14" ht="33.75" x14ac:dyDescent="0.2">
      <c r="A69" s="289">
        <v>2820</v>
      </c>
      <c r="B69" s="290" t="s">
        <v>548</v>
      </c>
      <c r="C69" s="216">
        <f t="shared" si="17"/>
        <v>2106</v>
      </c>
      <c r="D69" s="216">
        <v>200</v>
      </c>
      <c r="E69" s="216">
        <v>0</v>
      </c>
      <c r="F69" s="216">
        <v>0</v>
      </c>
      <c r="G69" s="216">
        <v>567</v>
      </c>
      <c r="H69" s="216">
        <v>135</v>
      </c>
      <c r="I69" s="216">
        <v>0</v>
      </c>
      <c r="J69" s="216">
        <v>16</v>
      </c>
      <c r="K69" s="216">
        <v>0</v>
      </c>
      <c r="L69" s="216">
        <v>1188</v>
      </c>
      <c r="M69" s="706" t="s">
        <v>547</v>
      </c>
      <c r="N69" s="707"/>
    </row>
    <row r="70" spans="1:14" ht="22.5" x14ac:dyDescent="0.2">
      <c r="A70" s="443">
        <v>29</v>
      </c>
      <c r="B70" s="277" t="s">
        <v>545</v>
      </c>
      <c r="C70" s="75">
        <f t="shared" si="17"/>
        <v>4843</v>
      </c>
      <c r="D70" s="75">
        <f t="shared" ref="D70:J70" si="20">D71+D72</f>
        <v>249</v>
      </c>
      <c r="E70" s="75">
        <f t="shared" si="20"/>
        <v>0</v>
      </c>
      <c r="F70" s="75">
        <f t="shared" si="20"/>
        <v>106</v>
      </c>
      <c r="G70" s="75">
        <f t="shared" si="20"/>
        <v>48</v>
      </c>
      <c r="H70" s="75">
        <f t="shared" si="20"/>
        <v>514</v>
      </c>
      <c r="I70" s="75">
        <f t="shared" si="20"/>
        <v>1669</v>
      </c>
      <c r="J70" s="75">
        <f t="shared" si="20"/>
        <v>0</v>
      </c>
      <c r="K70" s="75">
        <f>K71+K72</f>
        <v>0</v>
      </c>
      <c r="L70" s="75">
        <f>L71+L72</f>
        <v>2257</v>
      </c>
      <c r="M70" s="704" t="s">
        <v>546</v>
      </c>
      <c r="N70" s="705"/>
    </row>
    <row r="71" spans="1:14" ht="33.75" x14ac:dyDescent="0.2">
      <c r="A71" s="289">
        <v>2920</v>
      </c>
      <c r="B71" s="290" t="s">
        <v>410</v>
      </c>
      <c r="C71" s="216">
        <f t="shared" si="17"/>
        <v>4455</v>
      </c>
      <c r="D71" s="216">
        <v>221</v>
      </c>
      <c r="E71" s="216">
        <v>0</v>
      </c>
      <c r="F71" s="216">
        <v>106</v>
      </c>
      <c r="G71" s="216">
        <v>48</v>
      </c>
      <c r="H71" s="216">
        <v>514</v>
      </c>
      <c r="I71" s="216">
        <v>1669</v>
      </c>
      <c r="J71" s="216">
        <v>0</v>
      </c>
      <c r="K71" s="216">
        <v>0</v>
      </c>
      <c r="L71" s="216">
        <v>1897</v>
      </c>
      <c r="M71" s="706" t="s">
        <v>543</v>
      </c>
      <c r="N71" s="707"/>
    </row>
    <row r="72" spans="1:14" x14ac:dyDescent="0.2">
      <c r="A72" s="282">
        <v>2930</v>
      </c>
      <c r="B72" s="283" t="s">
        <v>541</v>
      </c>
      <c r="C72" s="76">
        <f t="shared" si="17"/>
        <v>388</v>
      </c>
      <c r="D72" s="76">
        <v>28</v>
      </c>
      <c r="E72" s="76">
        <v>0</v>
      </c>
      <c r="F72" s="76">
        <v>0</v>
      </c>
      <c r="G72" s="76">
        <v>0</v>
      </c>
      <c r="H72" s="76">
        <v>0</v>
      </c>
      <c r="I72" s="76">
        <v>0</v>
      </c>
      <c r="J72" s="76">
        <v>0</v>
      </c>
      <c r="K72" s="76">
        <v>0</v>
      </c>
      <c r="L72" s="76">
        <v>360</v>
      </c>
      <c r="M72" s="712" t="s">
        <v>542</v>
      </c>
      <c r="N72" s="713"/>
    </row>
    <row r="73" spans="1:14" x14ac:dyDescent="0.2">
      <c r="A73" s="292">
        <v>30</v>
      </c>
      <c r="B73" s="293" t="s">
        <v>411</v>
      </c>
      <c r="C73" s="215">
        <f t="shared" ref="C73:K73" si="21">C74</f>
        <v>16281</v>
      </c>
      <c r="D73" s="215">
        <f t="shared" si="21"/>
        <v>5558</v>
      </c>
      <c r="E73" s="215">
        <f t="shared" si="21"/>
        <v>0</v>
      </c>
      <c r="F73" s="215">
        <f t="shared" si="21"/>
        <v>7252</v>
      </c>
      <c r="G73" s="215">
        <f t="shared" si="21"/>
        <v>2111</v>
      </c>
      <c r="H73" s="215">
        <f t="shared" si="21"/>
        <v>1082</v>
      </c>
      <c r="I73" s="215">
        <f t="shared" si="21"/>
        <v>153</v>
      </c>
      <c r="J73" s="215">
        <f t="shared" si="21"/>
        <v>55</v>
      </c>
      <c r="K73" s="215">
        <f t="shared" si="21"/>
        <v>70</v>
      </c>
      <c r="L73" s="215">
        <f>L74</f>
        <v>0</v>
      </c>
      <c r="M73" s="710" t="s">
        <v>460</v>
      </c>
      <c r="N73" s="711"/>
    </row>
    <row r="74" spans="1:14" x14ac:dyDescent="0.2">
      <c r="A74" s="282">
        <v>3011</v>
      </c>
      <c r="B74" s="283" t="s">
        <v>540</v>
      </c>
      <c r="C74" s="76">
        <v>16281</v>
      </c>
      <c r="D74" s="76">
        <v>5558</v>
      </c>
      <c r="E74" s="76">
        <v>0</v>
      </c>
      <c r="F74" s="76">
        <v>7252</v>
      </c>
      <c r="G74" s="76">
        <v>2111</v>
      </c>
      <c r="H74" s="76">
        <v>1082</v>
      </c>
      <c r="I74" s="76">
        <v>153</v>
      </c>
      <c r="J74" s="76">
        <v>55</v>
      </c>
      <c r="K74" s="76">
        <v>70</v>
      </c>
      <c r="L74" s="76">
        <v>0</v>
      </c>
      <c r="M74" s="712" t="s">
        <v>461</v>
      </c>
      <c r="N74" s="713"/>
    </row>
    <row r="75" spans="1:14" x14ac:dyDescent="0.2">
      <c r="A75" s="292">
        <v>31</v>
      </c>
      <c r="B75" s="293" t="s">
        <v>412</v>
      </c>
      <c r="C75" s="215">
        <f t="shared" ref="C75:K75" si="22">C76</f>
        <v>26567</v>
      </c>
      <c r="D75" s="215">
        <f t="shared" si="22"/>
        <v>8784</v>
      </c>
      <c r="E75" s="215">
        <f t="shared" si="22"/>
        <v>35</v>
      </c>
      <c r="F75" s="215">
        <f t="shared" si="22"/>
        <v>27</v>
      </c>
      <c r="G75" s="215">
        <f t="shared" si="22"/>
        <v>2397</v>
      </c>
      <c r="H75" s="215">
        <f t="shared" si="22"/>
        <v>992</v>
      </c>
      <c r="I75" s="215">
        <f t="shared" si="22"/>
        <v>630</v>
      </c>
      <c r="J75" s="215">
        <f t="shared" si="22"/>
        <v>69</v>
      </c>
      <c r="K75" s="215">
        <f t="shared" si="22"/>
        <v>47</v>
      </c>
      <c r="L75" s="215">
        <f>L76</f>
        <v>13586</v>
      </c>
      <c r="M75" s="710" t="s">
        <v>462</v>
      </c>
      <c r="N75" s="711"/>
    </row>
    <row r="76" spans="1:14" x14ac:dyDescent="0.2">
      <c r="A76" s="282">
        <v>3100</v>
      </c>
      <c r="B76" s="283" t="s">
        <v>412</v>
      </c>
      <c r="C76" s="76">
        <f t="shared" si="17"/>
        <v>26567</v>
      </c>
      <c r="D76" s="76">
        <v>8784</v>
      </c>
      <c r="E76" s="76">
        <v>35</v>
      </c>
      <c r="F76" s="76">
        <v>27</v>
      </c>
      <c r="G76" s="76">
        <v>2397</v>
      </c>
      <c r="H76" s="76">
        <v>992</v>
      </c>
      <c r="I76" s="76">
        <v>630</v>
      </c>
      <c r="J76" s="76">
        <v>69</v>
      </c>
      <c r="K76" s="76">
        <v>47</v>
      </c>
      <c r="L76" s="76">
        <v>13586</v>
      </c>
      <c r="M76" s="712" t="s">
        <v>463</v>
      </c>
      <c r="N76" s="713"/>
    </row>
    <row r="77" spans="1:14" x14ac:dyDescent="0.2">
      <c r="A77" s="292">
        <v>32</v>
      </c>
      <c r="B77" s="293" t="s">
        <v>413</v>
      </c>
      <c r="C77" s="215">
        <f t="shared" ref="C77:K77" si="23">C78</f>
        <v>5138</v>
      </c>
      <c r="D77" s="215">
        <f t="shared" si="23"/>
        <v>2739</v>
      </c>
      <c r="E77" s="215">
        <f t="shared" si="23"/>
        <v>0</v>
      </c>
      <c r="F77" s="215">
        <f t="shared" si="23"/>
        <v>0</v>
      </c>
      <c r="G77" s="215">
        <f t="shared" si="23"/>
        <v>266</v>
      </c>
      <c r="H77" s="215">
        <f t="shared" si="23"/>
        <v>1309</v>
      </c>
      <c r="I77" s="215">
        <f t="shared" si="23"/>
        <v>0</v>
      </c>
      <c r="J77" s="215">
        <f t="shared" si="23"/>
        <v>0</v>
      </c>
      <c r="K77" s="215">
        <f t="shared" si="23"/>
        <v>0</v>
      </c>
      <c r="L77" s="215">
        <f>L78</f>
        <v>824</v>
      </c>
      <c r="M77" s="710" t="s">
        <v>464</v>
      </c>
      <c r="N77" s="711"/>
    </row>
    <row r="78" spans="1:14" x14ac:dyDescent="0.2">
      <c r="A78" s="282">
        <v>3250</v>
      </c>
      <c r="B78" s="283" t="s">
        <v>538</v>
      </c>
      <c r="C78" s="76">
        <f t="shared" si="17"/>
        <v>5138</v>
      </c>
      <c r="D78" s="76">
        <v>2739</v>
      </c>
      <c r="E78" s="76">
        <v>0</v>
      </c>
      <c r="F78" s="76">
        <v>0</v>
      </c>
      <c r="G78" s="76">
        <v>266</v>
      </c>
      <c r="H78" s="76">
        <v>1309</v>
      </c>
      <c r="I78" s="76">
        <v>0</v>
      </c>
      <c r="J78" s="76">
        <v>0</v>
      </c>
      <c r="K78" s="76">
        <v>0</v>
      </c>
      <c r="L78" s="76">
        <v>824</v>
      </c>
      <c r="M78" s="712" t="s">
        <v>539</v>
      </c>
      <c r="N78" s="713"/>
    </row>
    <row r="79" spans="1:14" ht="25.5" x14ac:dyDescent="0.2">
      <c r="A79" s="311" t="s">
        <v>87</v>
      </c>
      <c r="B79" s="317" t="s">
        <v>532</v>
      </c>
      <c r="C79" s="215">
        <f t="shared" si="17"/>
        <v>443884</v>
      </c>
      <c r="D79" s="215">
        <f t="shared" ref="D79:J79" si="24">D80</f>
        <v>226200</v>
      </c>
      <c r="E79" s="215">
        <f t="shared" si="24"/>
        <v>18999</v>
      </c>
      <c r="F79" s="215">
        <f t="shared" si="24"/>
        <v>2977</v>
      </c>
      <c r="G79" s="215">
        <f t="shared" si="24"/>
        <v>11217</v>
      </c>
      <c r="H79" s="215">
        <f t="shared" si="24"/>
        <v>105431</v>
      </c>
      <c r="I79" s="215">
        <f t="shared" si="24"/>
        <v>21978</v>
      </c>
      <c r="J79" s="215">
        <f t="shared" si="24"/>
        <v>19793</v>
      </c>
      <c r="K79" s="215">
        <f>K80</f>
        <v>21157</v>
      </c>
      <c r="L79" s="215">
        <f>L80</f>
        <v>16132</v>
      </c>
      <c r="M79" s="714" t="s">
        <v>534</v>
      </c>
      <c r="N79" s="715"/>
    </row>
    <row r="80" spans="1:14" x14ac:dyDescent="0.2">
      <c r="A80" s="443">
        <v>35</v>
      </c>
      <c r="B80" s="277" t="s">
        <v>532</v>
      </c>
      <c r="C80" s="75">
        <v>443884</v>
      </c>
      <c r="D80" s="75">
        <v>226200</v>
      </c>
      <c r="E80" s="75">
        <v>18999</v>
      </c>
      <c r="F80" s="75">
        <v>2977</v>
      </c>
      <c r="G80" s="75">
        <v>11217</v>
      </c>
      <c r="H80" s="75">
        <v>105431</v>
      </c>
      <c r="I80" s="75">
        <v>21978</v>
      </c>
      <c r="J80" s="75">
        <v>19793</v>
      </c>
      <c r="K80" s="75">
        <v>21157</v>
      </c>
      <c r="L80" s="75">
        <v>16132</v>
      </c>
      <c r="M80" s="704" t="s">
        <v>533</v>
      </c>
      <c r="N80" s="705"/>
    </row>
    <row r="81" spans="1:14" ht="25.5" x14ac:dyDescent="0.2">
      <c r="A81" s="311" t="s">
        <v>88</v>
      </c>
      <c r="B81" s="317" t="s">
        <v>530</v>
      </c>
      <c r="C81" s="215">
        <f t="shared" si="17"/>
        <v>11330</v>
      </c>
      <c r="D81" s="215">
        <f t="shared" ref="D81:J81" si="25">D82+D84+D86</f>
        <v>604</v>
      </c>
      <c r="E81" s="215">
        <f t="shared" si="25"/>
        <v>50</v>
      </c>
      <c r="F81" s="215">
        <f t="shared" si="25"/>
        <v>5960</v>
      </c>
      <c r="G81" s="215">
        <f t="shared" si="25"/>
        <v>23</v>
      </c>
      <c r="H81" s="215">
        <f t="shared" si="25"/>
        <v>442</v>
      </c>
      <c r="I81" s="215">
        <f t="shared" si="25"/>
        <v>310</v>
      </c>
      <c r="J81" s="215">
        <f t="shared" si="25"/>
        <v>212</v>
      </c>
      <c r="K81" s="215">
        <f>K82+K84+K86</f>
        <v>26</v>
      </c>
      <c r="L81" s="215">
        <f>L82+L84+L86</f>
        <v>3703</v>
      </c>
      <c r="M81" s="714" t="s">
        <v>531</v>
      </c>
      <c r="N81" s="715"/>
    </row>
    <row r="82" spans="1:14" x14ac:dyDescent="0.2">
      <c r="A82" s="443">
        <v>37</v>
      </c>
      <c r="B82" s="277" t="s">
        <v>415</v>
      </c>
      <c r="C82" s="75">
        <f t="shared" si="17"/>
        <v>544</v>
      </c>
      <c r="D82" s="75">
        <f t="shared" ref="D82:J82" si="26">D83</f>
        <v>76</v>
      </c>
      <c r="E82" s="75">
        <f t="shared" si="26"/>
        <v>0</v>
      </c>
      <c r="F82" s="75">
        <f t="shared" si="26"/>
        <v>0</v>
      </c>
      <c r="G82" s="75">
        <f t="shared" si="26"/>
        <v>0</v>
      </c>
      <c r="H82" s="75">
        <f t="shared" si="26"/>
        <v>0</v>
      </c>
      <c r="I82" s="75">
        <f t="shared" si="26"/>
        <v>38</v>
      </c>
      <c r="J82" s="75">
        <f t="shared" si="26"/>
        <v>0</v>
      </c>
      <c r="K82" s="75">
        <f>K83</f>
        <v>0</v>
      </c>
      <c r="L82" s="75">
        <f>L83</f>
        <v>430</v>
      </c>
      <c r="M82" s="704" t="s">
        <v>467</v>
      </c>
      <c r="N82" s="705"/>
    </row>
    <row r="83" spans="1:14" x14ac:dyDescent="0.2">
      <c r="A83" s="289">
        <v>3700</v>
      </c>
      <c r="B83" s="290" t="s">
        <v>415</v>
      </c>
      <c r="C83" s="216">
        <f t="shared" si="17"/>
        <v>544</v>
      </c>
      <c r="D83" s="216">
        <v>76</v>
      </c>
      <c r="E83" s="216">
        <v>0</v>
      </c>
      <c r="F83" s="216">
        <v>0</v>
      </c>
      <c r="G83" s="216">
        <v>0</v>
      </c>
      <c r="H83" s="216">
        <v>0</v>
      </c>
      <c r="I83" s="216">
        <v>38</v>
      </c>
      <c r="J83" s="216">
        <v>0</v>
      </c>
      <c r="K83" s="216">
        <v>0</v>
      </c>
      <c r="L83" s="216">
        <v>430</v>
      </c>
      <c r="M83" s="706" t="s">
        <v>467</v>
      </c>
      <c r="N83" s="707"/>
    </row>
    <row r="84" spans="1:14" ht="22.5" x14ac:dyDescent="0.2">
      <c r="A84" s="443">
        <v>38</v>
      </c>
      <c r="B84" s="277" t="s">
        <v>528</v>
      </c>
      <c r="C84" s="75">
        <f t="shared" si="17"/>
        <v>1227</v>
      </c>
      <c r="D84" s="75">
        <f t="shared" ref="D84:J84" si="27">D85</f>
        <v>105</v>
      </c>
      <c r="E84" s="75">
        <f t="shared" si="27"/>
        <v>50</v>
      </c>
      <c r="F84" s="75">
        <f t="shared" si="27"/>
        <v>0</v>
      </c>
      <c r="G84" s="75">
        <f t="shared" si="27"/>
        <v>23</v>
      </c>
      <c r="H84" s="75">
        <f t="shared" si="27"/>
        <v>151</v>
      </c>
      <c r="I84" s="75">
        <f t="shared" si="27"/>
        <v>33</v>
      </c>
      <c r="J84" s="75">
        <f t="shared" si="27"/>
        <v>0</v>
      </c>
      <c r="K84" s="75">
        <f>K85</f>
        <v>0</v>
      </c>
      <c r="L84" s="75">
        <f>L85</f>
        <v>865</v>
      </c>
      <c r="M84" s="704" t="s">
        <v>529</v>
      </c>
      <c r="N84" s="705"/>
    </row>
    <row r="85" spans="1:14" x14ac:dyDescent="0.2">
      <c r="A85" s="289">
        <v>3830</v>
      </c>
      <c r="B85" s="290" t="s">
        <v>416</v>
      </c>
      <c r="C85" s="216">
        <f t="shared" si="17"/>
        <v>1227</v>
      </c>
      <c r="D85" s="216">
        <v>105</v>
      </c>
      <c r="E85" s="216">
        <v>50</v>
      </c>
      <c r="F85" s="216">
        <v>0</v>
      </c>
      <c r="G85" s="216">
        <v>23</v>
      </c>
      <c r="H85" s="216">
        <v>151</v>
      </c>
      <c r="I85" s="216">
        <v>33</v>
      </c>
      <c r="J85" s="216">
        <v>0</v>
      </c>
      <c r="K85" s="216">
        <v>0</v>
      </c>
      <c r="L85" s="216">
        <v>865</v>
      </c>
      <c r="M85" s="706" t="s">
        <v>468</v>
      </c>
      <c r="N85" s="707"/>
    </row>
    <row r="86" spans="1:14" ht="22.5" x14ac:dyDescent="0.2">
      <c r="A86" s="443">
        <v>39</v>
      </c>
      <c r="B86" s="277" t="s">
        <v>527</v>
      </c>
      <c r="C86" s="75">
        <f t="shared" si="17"/>
        <v>9559</v>
      </c>
      <c r="D86" s="75">
        <f t="shared" ref="D86:J86" si="28">D87</f>
        <v>423</v>
      </c>
      <c r="E86" s="75">
        <f t="shared" si="28"/>
        <v>0</v>
      </c>
      <c r="F86" s="75">
        <f t="shared" si="28"/>
        <v>5960</v>
      </c>
      <c r="G86" s="75">
        <f t="shared" si="28"/>
        <v>0</v>
      </c>
      <c r="H86" s="75">
        <f t="shared" si="28"/>
        <v>291</v>
      </c>
      <c r="I86" s="75">
        <f t="shared" si="28"/>
        <v>239</v>
      </c>
      <c r="J86" s="75">
        <f t="shared" si="28"/>
        <v>212</v>
      </c>
      <c r="K86" s="75">
        <f>K87</f>
        <v>26</v>
      </c>
      <c r="L86" s="75">
        <f>L87</f>
        <v>2408</v>
      </c>
      <c r="M86" s="704" t="s">
        <v>469</v>
      </c>
      <c r="N86" s="705"/>
    </row>
    <row r="87" spans="1:14" ht="23.25" customHeight="1" x14ac:dyDescent="0.2">
      <c r="A87" s="320">
        <v>3900</v>
      </c>
      <c r="B87" s="321" t="s">
        <v>527</v>
      </c>
      <c r="C87" s="323">
        <f t="shared" si="17"/>
        <v>9559</v>
      </c>
      <c r="D87" s="323">
        <v>423</v>
      </c>
      <c r="E87" s="323">
        <v>0</v>
      </c>
      <c r="F87" s="323">
        <v>5960</v>
      </c>
      <c r="G87" s="323">
        <v>0</v>
      </c>
      <c r="H87" s="323">
        <v>291</v>
      </c>
      <c r="I87" s="323">
        <v>239</v>
      </c>
      <c r="J87" s="323">
        <v>212</v>
      </c>
      <c r="K87" s="323">
        <v>26</v>
      </c>
      <c r="L87" s="323">
        <v>2408</v>
      </c>
      <c r="M87" s="708" t="s">
        <v>469</v>
      </c>
      <c r="N87" s="709"/>
    </row>
    <row r="88" spans="1:14" s="1" customFormat="1" ht="35.25" customHeight="1" x14ac:dyDescent="0.2">
      <c r="A88" s="744" t="s">
        <v>4</v>
      </c>
      <c r="B88" s="744"/>
      <c r="C88" s="402">
        <f t="shared" ref="C88:L88" si="29">C9+C15+C79+C81</f>
        <v>28480901</v>
      </c>
      <c r="D88" s="402">
        <f t="shared" si="29"/>
        <v>9028555</v>
      </c>
      <c r="E88" s="402">
        <f t="shared" si="29"/>
        <v>38143</v>
      </c>
      <c r="F88" s="402">
        <f t="shared" si="29"/>
        <v>5010867</v>
      </c>
      <c r="G88" s="402">
        <f t="shared" si="29"/>
        <v>4812384</v>
      </c>
      <c r="H88" s="402">
        <f t="shared" si="29"/>
        <v>2291078</v>
      </c>
      <c r="I88" s="402">
        <f t="shared" si="29"/>
        <v>310915</v>
      </c>
      <c r="J88" s="402">
        <f t="shared" si="29"/>
        <v>4378089</v>
      </c>
      <c r="K88" s="402">
        <f t="shared" si="29"/>
        <v>1169042</v>
      </c>
      <c r="L88" s="402">
        <f t="shared" si="29"/>
        <v>1441828</v>
      </c>
      <c r="M88" s="760" t="s">
        <v>0</v>
      </c>
      <c r="N88" s="760"/>
    </row>
  </sheetData>
  <mergeCells count="90">
    <mergeCell ref="A88:B88"/>
    <mergeCell ref="M82:N82"/>
    <mergeCell ref="M83:N83"/>
    <mergeCell ref="M84:N84"/>
    <mergeCell ref="M85:N85"/>
    <mergeCell ref="M86:N86"/>
    <mergeCell ref="M79:N79"/>
    <mergeCell ref="M80:N80"/>
    <mergeCell ref="M81:N81"/>
    <mergeCell ref="M88:N88"/>
    <mergeCell ref="M74:N74"/>
    <mergeCell ref="M75:N75"/>
    <mergeCell ref="M76:N76"/>
    <mergeCell ref="M77:N77"/>
    <mergeCell ref="M78:N78"/>
    <mergeCell ref="M87:N87"/>
    <mergeCell ref="M69:N69"/>
    <mergeCell ref="M70:N70"/>
    <mergeCell ref="M71:N71"/>
    <mergeCell ref="M72:N72"/>
    <mergeCell ref="M73:N73"/>
    <mergeCell ref="M64:N64"/>
    <mergeCell ref="M65:N65"/>
    <mergeCell ref="M66:N66"/>
    <mergeCell ref="M67:N67"/>
    <mergeCell ref="M68:N68"/>
    <mergeCell ref="M59:N59"/>
    <mergeCell ref="M60:N60"/>
    <mergeCell ref="M61:N61"/>
    <mergeCell ref="M62:N62"/>
    <mergeCell ref="M63:N63"/>
    <mergeCell ref="M58:N58"/>
    <mergeCell ref="M57:N57"/>
    <mergeCell ref="M52:N52"/>
    <mergeCell ref="M53:N53"/>
    <mergeCell ref="M54:N54"/>
    <mergeCell ref="M55:N55"/>
    <mergeCell ref="M56:N56"/>
    <mergeCell ref="M47:N47"/>
    <mergeCell ref="M48:N48"/>
    <mergeCell ref="M49:N49"/>
    <mergeCell ref="M50:N50"/>
    <mergeCell ref="M51:N51"/>
    <mergeCell ref="M46:N46"/>
    <mergeCell ref="M45:N45"/>
    <mergeCell ref="M40:N40"/>
    <mergeCell ref="M41:N41"/>
    <mergeCell ref="M42:N42"/>
    <mergeCell ref="M43:N43"/>
    <mergeCell ref="M44:N44"/>
    <mergeCell ref="M35:N35"/>
    <mergeCell ref="M36:N36"/>
    <mergeCell ref="M37:N37"/>
    <mergeCell ref="M38:N38"/>
    <mergeCell ref="M39:N39"/>
    <mergeCell ref="A1:N1"/>
    <mergeCell ref="A2:N2"/>
    <mergeCell ref="A3:N3"/>
    <mergeCell ref="A4:N4"/>
    <mergeCell ref="A5:N5"/>
    <mergeCell ref="A6:B6"/>
    <mergeCell ref="C6:L6"/>
    <mergeCell ref="B7:B8"/>
    <mergeCell ref="M7:N8"/>
    <mergeCell ref="M9:N9"/>
    <mergeCell ref="M10:N10"/>
    <mergeCell ref="M15:N15"/>
    <mergeCell ref="M11:N11"/>
    <mergeCell ref="M12:N12"/>
    <mergeCell ref="M13:N13"/>
    <mergeCell ref="M14:N14"/>
    <mergeCell ref="M21:N21"/>
    <mergeCell ref="M17:N17"/>
    <mergeCell ref="M16:N16"/>
    <mergeCell ref="M18:N18"/>
    <mergeCell ref="M19:N19"/>
    <mergeCell ref="M20:N20"/>
    <mergeCell ref="M34:N34"/>
    <mergeCell ref="M33:N33"/>
    <mergeCell ref="M22:N22"/>
    <mergeCell ref="M23:N23"/>
    <mergeCell ref="M24:N24"/>
    <mergeCell ref="M26:N26"/>
    <mergeCell ref="M28:N28"/>
    <mergeCell ref="M25:N25"/>
    <mergeCell ref="M31:N31"/>
    <mergeCell ref="M32:N32"/>
    <mergeCell ref="M27:N27"/>
    <mergeCell ref="M30:N30"/>
    <mergeCell ref="M29:N29"/>
  </mergeCells>
  <printOptions horizontalCentered="1"/>
  <pageMargins left="0" right="0" top="0.19685039370078741" bottom="0" header="0.51181102362204722" footer="0.51181102362204722"/>
  <pageSetup paperSize="9" scale="75" orientation="landscape" r:id="rId1"/>
  <headerFooter alignWithMargins="0"/>
  <rowBreaks count="2" manualBreakCount="2">
    <brk id="38" max="13" man="1"/>
    <brk id="66" max="1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91"/>
  <sheetViews>
    <sheetView view="pageBreakPreview" zoomScale="90" zoomScaleNormal="100" zoomScaleSheetLayoutView="90" workbookViewId="0">
      <selection activeCell="B14" sqref="B14"/>
    </sheetView>
  </sheetViews>
  <sheetFormatPr defaultRowHeight="15" x14ac:dyDescent="0.2"/>
  <cols>
    <col min="1" max="1" width="5.77734375" style="59" customWidth="1"/>
    <col min="2" max="2" width="40.6640625" style="3" customWidth="1"/>
    <col min="3" max="11" width="8.77734375" style="1" customWidth="1"/>
    <col min="12" max="12" width="35.77734375" style="1" customWidth="1"/>
    <col min="13" max="13" width="5.77734375" style="1" customWidth="1"/>
    <col min="14" max="16384" width="8.88671875" style="1"/>
  </cols>
  <sheetData>
    <row r="1" spans="1:15" s="11" customFormat="1" ht="12" customHeight="1" x14ac:dyDescent="0.2">
      <c r="A1" s="573"/>
      <c r="B1" s="573"/>
      <c r="C1" s="573"/>
      <c r="D1" s="573"/>
      <c r="E1" s="573"/>
      <c r="F1" s="573"/>
      <c r="G1" s="573"/>
      <c r="H1" s="573"/>
      <c r="I1" s="573"/>
      <c r="J1" s="573"/>
      <c r="K1" s="573"/>
      <c r="L1" s="573"/>
      <c r="M1" s="573"/>
      <c r="N1" s="12"/>
      <c r="O1" s="12"/>
    </row>
    <row r="2" spans="1:15" ht="20.25" x14ac:dyDescent="0.2">
      <c r="A2" s="577" t="s">
        <v>118</v>
      </c>
      <c r="B2" s="577"/>
      <c r="C2" s="577"/>
      <c r="D2" s="577"/>
      <c r="E2" s="577"/>
      <c r="F2" s="577"/>
      <c r="G2" s="577"/>
      <c r="H2" s="577"/>
      <c r="I2" s="577"/>
      <c r="J2" s="577"/>
      <c r="K2" s="577"/>
      <c r="L2" s="577"/>
      <c r="M2" s="577"/>
    </row>
    <row r="3" spans="1:15" ht="20.25" x14ac:dyDescent="0.2">
      <c r="A3" s="577" t="s">
        <v>276</v>
      </c>
      <c r="B3" s="577"/>
      <c r="C3" s="577"/>
      <c r="D3" s="577"/>
      <c r="E3" s="577"/>
      <c r="F3" s="577"/>
      <c r="G3" s="577"/>
      <c r="H3" s="577"/>
      <c r="I3" s="577"/>
      <c r="J3" s="577"/>
      <c r="K3" s="577"/>
      <c r="L3" s="577"/>
      <c r="M3" s="577"/>
    </row>
    <row r="4" spans="1:15" ht="15.75" x14ac:dyDescent="0.2">
      <c r="A4" s="581" t="s">
        <v>119</v>
      </c>
      <c r="B4" s="581"/>
      <c r="C4" s="581"/>
      <c r="D4" s="581"/>
      <c r="E4" s="581"/>
      <c r="F4" s="581"/>
      <c r="G4" s="581"/>
      <c r="H4" s="581"/>
      <c r="I4" s="581"/>
      <c r="J4" s="581"/>
      <c r="K4" s="581"/>
      <c r="L4" s="581"/>
      <c r="M4" s="581"/>
    </row>
    <row r="5" spans="1:15" ht="15.75" x14ac:dyDescent="0.2">
      <c r="A5" s="581" t="s">
        <v>275</v>
      </c>
      <c r="B5" s="581"/>
      <c r="C5" s="581"/>
      <c r="D5" s="581"/>
      <c r="E5" s="581"/>
      <c r="F5" s="581"/>
      <c r="G5" s="581"/>
      <c r="H5" s="581"/>
      <c r="I5" s="581"/>
      <c r="J5" s="581"/>
      <c r="K5" s="581"/>
      <c r="L5" s="581"/>
      <c r="M5" s="581"/>
    </row>
    <row r="6" spans="1:15" ht="15.75" x14ac:dyDescent="0.2">
      <c r="A6" s="582" t="s">
        <v>626</v>
      </c>
      <c r="B6" s="582"/>
      <c r="C6" s="574">
        <v>2014</v>
      </c>
      <c r="D6" s="574"/>
      <c r="E6" s="574"/>
      <c r="F6" s="574"/>
      <c r="G6" s="574"/>
      <c r="H6" s="574"/>
      <c r="I6" s="574"/>
      <c r="J6" s="574"/>
      <c r="K6" s="574"/>
      <c r="L6" s="36"/>
      <c r="M6" s="42" t="s">
        <v>277</v>
      </c>
    </row>
    <row r="7" spans="1:15" ht="20.25" customHeight="1" x14ac:dyDescent="0.2">
      <c r="A7" s="557" t="s">
        <v>285</v>
      </c>
      <c r="B7" s="578" t="s">
        <v>3</v>
      </c>
      <c r="C7" s="647" t="s">
        <v>52</v>
      </c>
      <c r="D7" s="647" t="s">
        <v>53</v>
      </c>
      <c r="E7" s="647" t="s">
        <v>54</v>
      </c>
      <c r="F7" s="647" t="s">
        <v>55</v>
      </c>
      <c r="G7" s="647"/>
      <c r="H7" s="647"/>
      <c r="I7" s="647" t="s">
        <v>56</v>
      </c>
      <c r="J7" s="647"/>
      <c r="K7" s="647"/>
      <c r="L7" s="575" t="s">
        <v>7</v>
      </c>
      <c r="M7" s="649"/>
    </row>
    <row r="8" spans="1:15" ht="18" customHeight="1" x14ac:dyDescent="0.2">
      <c r="A8" s="558"/>
      <c r="B8" s="579"/>
      <c r="C8" s="648"/>
      <c r="D8" s="648"/>
      <c r="E8" s="648"/>
      <c r="F8" s="639" t="s">
        <v>57</v>
      </c>
      <c r="G8" s="639"/>
      <c r="H8" s="639"/>
      <c r="I8" s="639" t="s">
        <v>58</v>
      </c>
      <c r="J8" s="639"/>
      <c r="K8" s="639"/>
      <c r="L8" s="650"/>
      <c r="M8" s="650"/>
    </row>
    <row r="9" spans="1:15" x14ac:dyDescent="0.2">
      <c r="A9" s="558"/>
      <c r="B9" s="579"/>
      <c r="C9" s="640" t="s">
        <v>59</v>
      </c>
      <c r="D9" s="638" t="s">
        <v>60</v>
      </c>
      <c r="E9" s="638" t="s">
        <v>61</v>
      </c>
      <c r="F9" s="72" t="s">
        <v>0</v>
      </c>
      <c r="G9" s="72" t="s">
        <v>62</v>
      </c>
      <c r="H9" s="72" t="s">
        <v>63</v>
      </c>
      <c r="I9" s="72" t="s">
        <v>0</v>
      </c>
      <c r="J9" s="72" t="s">
        <v>64</v>
      </c>
      <c r="K9" s="72" t="s">
        <v>65</v>
      </c>
      <c r="L9" s="650"/>
      <c r="M9" s="650"/>
    </row>
    <row r="10" spans="1:15" x14ac:dyDescent="0.2">
      <c r="A10" s="559"/>
      <c r="B10" s="580"/>
      <c r="C10" s="641"/>
      <c r="D10" s="639"/>
      <c r="E10" s="639"/>
      <c r="F10" s="73" t="s">
        <v>4</v>
      </c>
      <c r="G10" s="74" t="s">
        <v>66</v>
      </c>
      <c r="H10" s="74" t="s">
        <v>67</v>
      </c>
      <c r="I10" s="73" t="s">
        <v>4</v>
      </c>
      <c r="J10" s="74" t="s">
        <v>68</v>
      </c>
      <c r="K10" s="74" t="s">
        <v>69</v>
      </c>
      <c r="L10" s="651"/>
      <c r="M10" s="651"/>
    </row>
    <row r="11" spans="1:15" s="6" customFormat="1" ht="15.75" x14ac:dyDescent="0.2">
      <c r="A11" s="257" t="s">
        <v>377</v>
      </c>
      <c r="B11" s="275" t="s">
        <v>383</v>
      </c>
      <c r="C11" s="276">
        <f t="shared" ref="C11:K11" si="0">C12+C13+C15</f>
        <v>381144886</v>
      </c>
      <c r="D11" s="276">
        <f t="shared" si="0"/>
        <v>12631640</v>
      </c>
      <c r="E11" s="276">
        <f t="shared" si="0"/>
        <v>393776526</v>
      </c>
      <c r="F11" s="276">
        <f t="shared" si="0"/>
        <v>40038985</v>
      </c>
      <c r="G11" s="276">
        <f t="shared" si="0"/>
        <v>24013299</v>
      </c>
      <c r="H11" s="276">
        <f t="shared" si="0"/>
        <v>16025686</v>
      </c>
      <c r="I11" s="276">
        <f t="shared" si="0"/>
        <v>433815511</v>
      </c>
      <c r="J11" s="276">
        <f t="shared" si="0"/>
        <v>28884960</v>
      </c>
      <c r="K11" s="276">
        <f t="shared" si="0"/>
        <v>404930551</v>
      </c>
      <c r="L11" s="700" t="s">
        <v>417</v>
      </c>
      <c r="M11" s="701"/>
    </row>
    <row r="12" spans="1:15" s="6" customFormat="1" x14ac:dyDescent="0.2">
      <c r="A12" s="251" t="s">
        <v>378</v>
      </c>
      <c r="B12" s="277" t="s">
        <v>519</v>
      </c>
      <c r="C12" s="278">
        <v>372692816</v>
      </c>
      <c r="D12" s="278">
        <v>11962453</v>
      </c>
      <c r="E12" s="278">
        <v>384655269</v>
      </c>
      <c r="F12" s="278">
        <v>36250724</v>
      </c>
      <c r="G12" s="278">
        <v>21972787</v>
      </c>
      <c r="H12" s="278">
        <v>14277937</v>
      </c>
      <c r="I12" s="278">
        <v>420905993</v>
      </c>
      <c r="J12" s="278">
        <v>17377904</v>
      </c>
      <c r="K12" s="278">
        <v>403528089</v>
      </c>
      <c r="L12" s="704" t="s">
        <v>314</v>
      </c>
      <c r="M12" s="705"/>
    </row>
    <row r="13" spans="1:15" s="6" customFormat="1" x14ac:dyDescent="0.2">
      <c r="A13" s="285" t="s">
        <v>380</v>
      </c>
      <c r="B13" s="286" t="s">
        <v>384</v>
      </c>
      <c r="C13" s="174">
        <v>750305</v>
      </c>
      <c r="D13" s="174">
        <v>125836</v>
      </c>
      <c r="E13" s="174">
        <v>876141</v>
      </c>
      <c r="F13" s="174">
        <v>459168</v>
      </c>
      <c r="G13" s="174">
        <v>147450</v>
      </c>
      <c r="H13" s="174">
        <v>311718</v>
      </c>
      <c r="I13" s="174">
        <v>1335309</v>
      </c>
      <c r="J13" s="174">
        <v>1034740</v>
      </c>
      <c r="K13" s="174">
        <v>300569</v>
      </c>
      <c r="L13" s="721" t="s">
        <v>418</v>
      </c>
      <c r="M13" s="722"/>
    </row>
    <row r="14" spans="1:15" s="6" customFormat="1" x14ac:dyDescent="0.2">
      <c r="A14" s="282" t="s">
        <v>379</v>
      </c>
      <c r="B14" s="283" t="s">
        <v>385</v>
      </c>
      <c r="C14" s="76">
        <v>750305</v>
      </c>
      <c r="D14" s="76">
        <v>125836</v>
      </c>
      <c r="E14" s="76">
        <v>876141</v>
      </c>
      <c r="F14" s="76">
        <v>459168</v>
      </c>
      <c r="G14" s="76">
        <v>147450</v>
      </c>
      <c r="H14" s="76">
        <v>311718</v>
      </c>
      <c r="I14" s="76">
        <v>1335309</v>
      </c>
      <c r="J14" s="76">
        <v>1034740</v>
      </c>
      <c r="K14" s="76">
        <v>300569</v>
      </c>
      <c r="L14" s="712" t="s">
        <v>520</v>
      </c>
      <c r="M14" s="713"/>
    </row>
    <row r="15" spans="1:15" s="6" customFormat="1" x14ac:dyDescent="0.2">
      <c r="A15" s="285" t="s">
        <v>381</v>
      </c>
      <c r="B15" s="286" t="s">
        <v>386</v>
      </c>
      <c r="C15" s="174">
        <v>7701765</v>
      </c>
      <c r="D15" s="174">
        <v>543351</v>
      </c>
      <c r="E15" s="174">
        <v>8245116</v>
      </c>
      <c r="F15" s="174">
        <v>3329093</v>
      </c>
      <c r="G15" s="174">
        <v>1893062</v>
      </c>
      <c r="H15" s="174">
        <v>1436031</v>
      </c>
      <c r="I15" s="174">
        <v>11574209</v>
      </c>
      <c r="J15" s="174">
        <v>10472316</v>
      </c>
      <c r="K15" s="174">
        <v>1101893</v>
      </c>
      <c r="L15" s="721" t="s">
        <v>419</v>
      </c>
      <c r="M15" s="722"/>
    </row>
    <row r="16" spans="1:15" x14ac:dyDescent="0.2">
      <c r="A16" s="271" t="s">
        <v>382</v>
      </c>
      <c r="B16" s="272" t="s">
        <v>518</v>
      </c>
      <c r="C16" s="217">
        <v>7701765</v>
      </c>
      <c r="D16" s="217">
        <v>543351</v>
      </c>
      <c r="E16" s="217">
        <v>8245116</v>
      </c>
      <c r="F16" s="217">
        <v>3329093</v>
      </c>
      <c r="G16" s="217">
        <v>1893062</v>
      </c>
      <c r="H16" s="217">
        <v>1436031</v>
      </c>
      <c r="I16" s="217">
        <v>11574209</v>
      </c>
      <c r="J16" s="217">
        <v>10472316</v>
      </c>
      <c r="K16" s="217">
        <v>1101893</v>
      </c>
      <c r="L16" s="723" t="s">
        <v>420</v>
      </c>
      <c r="M16" s="723"/>
    </row>
    <row r="17" spans="1:13" ht="15.75" x14ac:dyDescent="0.2">
      <c r="A17" s="262" t="s">
        <v>86</v>
      </c>
      <c r="B17" s="288" t="s">
        <v>387</v>
      </c>
      <c r="C17" s="174">
        <f t="shared" ref="C17:K17" si="1">C18+C27+C30+C32+C35+C38+C43+C46+C47+C48+C50+C52+C58+C59+C64+C69+C72+C75+C77+C79+C40</f>
        <v>66473994</v>
      </c>
      <c r="D17" s="174">
        <f t="shared" si="1"/>
        <v>5106566</v>
      </c>
      <c r="E17" s="174">
        <f t="shared" si="1"/>
        <v>71580560</v>
      </c>
      <c r="F17" s="174">
        <f t="shared" si="1"/>
        <v>56758771</v>
      </c>
      <c r="G17" s="174">
        <f t="shared" si="1"/>
        <v>4012379</v>
      </c>
      <c r="H17" s="174">
        <f t="shared" si="1"/>
        <v>52746392</v>
      </c>
      <c r="I17" s="174">
        <f t="shared" si="1"/>
        <v>128339331</v>
      </c>
      <c r="J17" s="174">
        <f t="shared" si="1"/>
        <v>1676593</v>
      </c>
      <c r="K17" s="174">
        <f t="shared" si="1"/>
        <v>126662738</v>
      </c>
      <c r="L17" s="745" t="s">
        <v>421</v>
      </c>
      <c r="M17" s="746"/>
    </row>
    <row r="18" spans="1:13" x14ac:dyDescent="0.2">
      <c r="A18" s="251">
        <v>10</v>
      </c>
      <c r="B18" s="277" t="s">
        <v>388</v>
      </c>
      <c r="C18" s="75">
        <f t="shared" ref="C18:J18" si="2">C19+C20+C21+C22+C23+C24+C25+C26</f>
        <v>354725</v>
      </c>
      <c r="D18" s="75">
        <f t="shared" si="2"/>
        <v>49492</v>
      </c>
      <c r="E18" s="75">
        <f t="shared" si="2"/>
        <v>404217</v>
      </c>
      <c r="F18" s="75">
        <f t="shared" si="2"/>
        <v>765530</v>
      </c>
      <c r="G18" s="75">
        <f t="shared" si="2"/>
        <v>100183</v>
      </c>
      <c r="H18" s="75">
        <f t="shared" si="2"/>
        <v>665347</v>
      </c>
      <c r="I18" s="75">
        <f t="shared" si="2"/>
        <v>1169747</v>
      </c>
      <c r="J18" s="75">
        <f t="shared" si="2"/>
        <v>116722</v>
      </c>
      <c r="K18" s="75">
        <f>K19+K20+K21+K22+K23+K24+K25+K26</f>
        <v>1053025</v>
      </c>
      <c r="L18" s="704" t="s">
        <v>422</v>
      </c>
      <c r="M18" s="705"/>
    </row>
    <row r="19" spans="1:13" x14ac:dyDescent="0.2">
      <c r="A19" s="279">
        <v>1010</v>
      </c>
      <c r="B19" s="280" t="s">
        <v>389</v>
      </c>
      <c r="C19" s="173">
        <v>12447</v>
      </c>
      <c r="D19" s="173">
        <v>1042</v>
      </c>
      <c r="E19" s="173">
        <v>13489</v>
      </c>
      <c r="F19" s="173">
        <v>21335</v>
      </c>
      <c r="G19" s="173">
        <v>8247</v>
      </c>
      <c r="H19" s="173">
        <v>13088</v>
      </c>
      <c r="I19" s="173">
        <v>34824</v>
      </c>
      <c r="J19" s="173">
        <v>11404</v>
      </c>
      <c r="K19" s="173">
        <v>23420</v>
      </c>
      <c r="L19" s="719" t="s">
        <v>423</v>
      </c>
      <c r="M19" s="720"/>
    </row>
    <row r="20" spans="1:13" x14ac:dyDescent="0.2">
      <c r="A20" s="282">
        <v>1030</v>
      </c>
      <c r="B20" s="283" t="s">
        <v>594</v>
      </c>
      <c r="C20" s="76">
        <v>13781</v>
      </c>
      <c r="D20" s="76">
        <v>2416</v>
      </c>
      <c r="E20" s="76">
        <v>16197</v>
      </c>
      <c r="F20" s="76">
        <v>32421</v>
      </c>
      <c r="G20" s="76">
        <v>1530</v>
      </c>
      <c r="H20" s="76">
        <v>30891</v>
      </c>
      <c r="I20" s="76">
        <v>48618</v>
      </c>
      <c r="J20" s="76">
        <v>1713</v>
      </c>
      <c r="K20" s="76">
        <v>46905</v>
      </c>
      <c r="L20" s="712" t="s">
        <v>424</v>
      </c>
      <c r="M20" s="713"/>
    </row>
    <row r="21" spans="1:13" s="6" customFormat="1" x14ac:dyDescent="0.2">
      <c r="A21" s="279">
        <v>1050</v>
      </c>
      <c r="B21" s="280" t="s">
        <v>390</v>
      </c>
      <c r="C21" s="173">
        <v>54564</v>
      </c>
      <c r="D21" s="173">
        <v>3400</v>
      </c>
      <c r="E21" s="173">
        <v>57964</v>
      </c>
      <c r="F21" s="173">
        <v>81802</v>
      </c>
      <c r="G21" s="173">
        <v>7125</v>
      </c>
      <c r="H21" s="173">
        <v>74677</v>
      </c>
      <c r="I21" s="173">
        <v>139766</v>
      </c>
      <c r="J21" s="173">
        <v>10219</v>
      </c>
      <c r="K21" s="173">
        <v>129547</v>
      </c>
      <c r="L21" s="719" t="s">
        <v>425</v>
      </c>
      <c r="M21" s="720"/>
    </row>
    <row r="22" spans="1:13" x14ac:dyDescent="0.2">
      <c r="A22" s="282">
        <v>1061</v>
      </c>
      <c r="B22" s="283" t="s">
        <v>391</v>
      </c>
      <c r="C22" s="76">
        <v>82404</v>
      </c>
      <c r="D22" s="76">
        <v>21214</v>
      </c>
      <c r="E22" s="76">
        <v>103618</v>
      </c>
      <c r="F22" s="76">
        <v>329654</v>
      </c>
      <c r="G22" s="76">
        <v>11482</v>
      </c>
      <c r="H22" s="76">
        <v>318172</v>
      </c>
      <c r="I22" s="76">
        <v>433272</v>
      </c>
      <c r="J22" s="76">
        <v>71413</v>
      </c>
      <c r="K22" s="76">
        <v>361859</v>
      </c>
      <c r="L22" s="712" t="s">
        <v>426</v>
      </c>
      <c r="M22" s="713"/>
    </row>
    <row r="23" spans="1:13" x14ac:dyDescent="0.2">
      <c r="A23" s="279">
        <v>1071</v>
      </c>
      <c r="B23" s="280" t="s">
        <v>392</v>
      </c>
      <c r="C23" s="173">
        <v>169369</v>
      </c>
      <c r="D23" s="173">
        <v>17371</v>
      </c>
      <c r="E23" s="173">
        <v>186740</v>
      </c>
      <c r="F23" s="173">
        <v>268589</v>
      </c>
      <c r="G23" s="173">
        <v>67135</v>
      </c>
      <c r="H23" s="173">
        <v>201454</v>
      </c>
      <c r="I23" s="173">
        <v>455329</v>
      </c>
      <c r="J23" s="173">
        <v>15307</v>
      </c>
      <c r="K23" s="173">
        <v>440022</v>
      </c>
      <c r="L23" s="719" t="s">
        <v>427</v>
      </c>
      <c r="M23" s="720"/>
    </row>
    <row r="24" spans="1:13" x14ac:dyDescent="0.2">
      <c r="A24" s="282">
        <v>1073</v>
      </c>
      <c r="B24" s="283" t="s">
        <v>521</v>
      </c>
      <c r="C24" s="76">
        <v>5595</v>
      </c>
      <c r="D24" s="76">
        <v>58</v>
      </c>
      <c r="E24" s="76">
        <v>5653</v>
      </c>
      <c r="F24" s="76">
        <v>6245</v>
      </c>
      <c r="G24" s="76">
        <v>903</v>
      </c>
      <c r="H24" s="76">
        <v>5342</v>
      </c>
      <c r="I24" s="76">
        <v>11898</v>
      </c>
      <c r="J24" s="76">
        <v>1126</v>
      </c>
      <c r="K24" s="76">
        <v>10772</v>
      </c>
      <c r="L24" s="712" t="s">
        <v>428</v>
      </c>
      <c r="M24" s="713"/>
    </row>
    <row r="25" spans="1:13" x14ac:dyDescent="0.2">
      <c r="A25" s="279">
        <v>1079</v>
      </c>
      <c r="B25" s="280" t="s">
        <v>523</v>
      </c>
      <c r="C25" s="173">
        <v>13776</v>
      </c>
      <c r="D25" s="173">
        <v>3841</v>
      </c>
      <c r="E25" s="173">
        <v>17617</v>
      </c>
      <c r="F25" s="173">
        <v>17030</v>
      </c>
      <c r="G25" s="173">
        <v>3368</v>
      </c>
      <c r="H25" s="173">
        <v>13662</v>
      </c>
      <c r="I25" s="173">
        <v>34647</v>
      </c>
      <c r="J25" s="173">
        <v>139</v>
      </c>
      <c r="K25" s="173">
        <v>34508</v>
      </c>
      <c r="L25" s="719" t="s">
        <v>522</v>
      </c>
      <c r="M25" s="720"/>
    </row>
    <row r="26" spans="1:13" x14ac:dyDescent="0.2">
      <c r="A26" s="282">
        <v>1080</v>
      </c>
      <c r="B26" s="283" t="s">
        <v>393</v>
      </c>
      <c r="C26" s="76">
        <v>2789</v>
      </c>
      <c r="D26" s="76">
        <v>150</v>
      </c>
      <c r="E26" s="76">
        <v>2939</v>
      </c>
      <c r="F26" s="76">
        <v>8454</v>
      </c>
      <c r="G26" s="76">
        <v>393</v>
      </c>
      <c r="H26" s="76">
        <v>8061</v>
      </c>
      <c r="I26" s="76">
        <v>11393</v>
      </c>
      <c r="J26" s="76">
        <v>5401</v>
      </c>
      <c r="K26" s="76">
        <v>5992</v>
      </c>
      <c r="L26" s="712" t="s">
        <v>429</v>
      </c>
      <c r="M26" s="713"/>
    </row>
    <row r="27" spans="1:13" x14ac:dyDescent="0.2">
      <c r="A27" s="285">
        <v>11</v>
      </c>
      <c r="B27" s="286" t="s">
        <v>394</v>
      </c>
      <c r="C27" s="174">
        <f t="shared" ref="C27:J27" si="3">C28+C29</f>
        <v>174874</v>
      </c>
      <c r="D27" s="174">
        <f t="shared" si="3"/>
        <v>38987</v>
      </c>
      <c r="E27" s="174">
        <f t="shared" si="3"/>
        <v>213861</v>
      </c>
      <c r="F27" s="174">
        <f t="shared" si="3"/>
        <v>342793</v>
      </c>
      <c r="G27" s="174">
        <f t="shared" si="3"/>
        <v>55148</v>
      </c>
      <c r="H27" s="174">
        <f t="shared" si="3"/>
        <v>287645</v>
      </c>
      <c r="I27" s="174">
        <f t="shared" si="3"/>
        <v>556654</v>
      </c>
      <c r="J27" s="174">
        <f t="shared" si="3"/>
        <v>85496</v>
      </c>
      <c r="K27" s="174">
        <f>K28+K29</f>
        <v>471158</v>
      </c>
      <c r="L27" s="721" t="s">
        <v>430</v>
      </c>
      <c r="M27" s="722"/>
    </row>
    <row r="28" spans="1:13" ht="22.5" x14ac:dyDescent="0.2">
      <c r="A28" s="282">
        <v>1105</v>
      </c>
      <c r="B28" s="283" t="s">
        <v>525</v>
      </c>
      <c r="C28" s="76">
        <v>32274</v>
      </c>
      <c r="D28" s="76">
        <v>11657</v>
      </c>
      <c r="E28" s="76">
        <v>43931</v>
      </c>
      <c r="F28" s="76">
        <v>194817</v>
      </c>
      <c r="G28" s="76">
        <v>20338</v>
      </c>
      <c r="H28" s="76">
        <v>174479</v>
      </c>
      <c r="I28" s="76">
        <v>238748</v>
      </c>
      <c r="J28" s="76">
        <v>37086</v>
      </c>
      <c r="K28" s="76">
        <v>201662</v>
      </c>
      <c r="L28" s="712" t="s">
        <v>524</v>
      </c>
      <c r="M28" s="713"/>
    </row>
    <row r="29" spans="1:13" x14ac:dyDescent="0.2">
      <c r="A29" s="279">
        <v>1106</v>
      </c>
      <c r="B29" s="280" t="s">
        <v>526</v>
      </c>
      <c r="C29" s="173">
        <v>142600</v>
      </c>
      <c r="D29" s="173">
        <v>27330</v>
      </c>
      <c r="E29" s="173">
        <v>169930</v>
      </c>
      <c r="F29" s="173">
        <v>147976</v>
      </c>
      <c r="G29" s="173">
        <v>34810</v>
      </c>
      <c r="H29" s="173">
        <v>113166</v>
      </c>
      <c r="I29" s="173">
        <v>317906</v>
      </c>
      <c r="J29" s="173">
        <v>48410</v>
      </c>
      <c r="K29" s="173">
        <v>269496</v>
      </c>
      <c r="L29" s="719" t="s">
        <v>431</v>
      </c>
      <c r="M29" s="720"/>
    </row>
    <row r="30" spans="1:13" x14ac:dyDescent="0.2">
      <c r="A30" s="251">
        <v>13</v>
      </c>
      <c r="B30" s="277" t="s">
        <v>395</v>
      </c>
      <c r="C30" s="75">
        <v>36225</v>
      </c>
      <c r="D30" s="75">
        <v>3354</v>
      </c>
      <c r="E30" s="75">
        <v>39579</v>
      </c>
      <c r="F30" s="75">
        <v>52149</v>
      </c>
      <c r="G30" s="75">
        <v>7311</v>
      </c>
      <c r="H30" s="75">
        <v>44838</v>
      </c>
      <c r="I30" s="75">
        <v>91728</v>
      </c>
      <c r="J30" s="75">
        <v>1</v>
      </c>
      <c r="K30" s="75">
        <v>91727</v>
      </c>
      <c r="L30" s="704" t="s">
        <v>432</v>
      </c>
      <c r="M30" s="705"/>
    </row>
    <row r="31" spans="1:13" x14ac:dyDescent="0.2">
      <c r="A31" s="279">
        <v>1392</v>
      </c>
      <c r="B31" s="280" t="s">
        <v>593</v>
      </c>
      <c r="C31" s="173">
        <v>36225</v>
      </c>
      <c r="D31" s="173">
        <v>3354</v>
      </c>
      <c r="E31" s="173">
        <v>39579</v>
      </c>
      <c r="F31" s="173">
        <v>52149</v>
      </c>
      <c r="G31" s="173">
        <v>7311</v>
      </c>
      <c r="H31" s="173">
        <v>44838</v>
      </c>
      <c r="I31" s="173">
        <v>91728</v>
      </c>
      <c r="J31" s="173">
        <v>1</v>
      </c>
      <c r="K31" s="173">
        <v>91727</v>
      </c>
      <c r="L31" s="719" t="s">
        <v>433</v>
      </c>
      <c r="M31" s="720"/>
    </row>
    <row r="32" spans="1:13" x14ac:dyDescent="0.2">
      <c r="A32" s="251">
        <v>14</v>
      </c>
      <c r="B32" s="277" t="s">
        <v>396</v>
      </c>
      <c r="C32" s="75">
        <f t="shared" ref="C32:J32" si="4">C33+C34</f>
        <v>230921</v>
      </c>
      <c r="D32" s="75">
        <f t="shared" si="4"/>
        <v>6923</v>
      </c>
      <c r="E32" s="75">
        <f t="shared" si="4"/>
        <v>237844</v>
      </c>
      <c r="F32" s="75">
        <f t="shared" si="4"/>
        <v>173558</v>
      </c>
      <c r="G32" s="75">
        <f t="shared" si="4"/>
        <v>45014</v>
      </c>
      <c r="H32" s="75">
        <f t="shared" si="4"/>
        <v>128544</v>
      </c>
      <c r="I32" s="75">
        <f t="shared" si="4"/>
        <v>411402</v>
      </c>
      <c r="J32" s="75">
        <f t="shared" si="4"/>
        <v>10125</v>
      </c>
      <c r="K32" s="75">
        <f>K33+K34</f>
        <v>401277</v>
      </c>
      <c r="L32" s="704" t="s">
        <v>434</v>
      </c>
      <c r="M32" s="705"/>
    </row>
    <row r="33" spans="1:13" x14ac:dyDescent="0.2">
      <c r="A33" s="279">
        <v>1411</v>
      </c>
      <c r="B33" s="280" t="s">
        <v>591</v>
      </c>
      <c r="C33" s="173">
        <v>12012</v>
      </c>
      <c r="D33" s="173">
        <v>1847</v>
      </c>
      <c r="E33" s="173">
        <v>13859</v>
      </c>
      <c r="F33" s="173">
        <v>23990</v>
      </c>
      <c r="G33" s="173">
        <v>1907</v>
      </c>
      <c r="H33" s="173">
        <v>22083</v>
      </c>
      <c r="I33" s="173">
        <v>37849</v>
      </c>
      <c r="J33" s="173">
        <v>1095</v>
      </c>
      <c r="K33" s="173">
        <v>36754</v>
      </c>
      <c r="L33" s="719" t="s">
        <v>592</v>
      </c>
      <c r="M33" s="720"/>
    </row>
    <row r="34" spans="1:13" x14ac:dyDescent="0.2">
      <c r="A34" s="282">
        <v>1412</v>
      </c>
      <c r="B34" s="283" t="s">
        <v>590</v>
      </c>
      <c r="C34" s="76">
        <v>218909</v>
      </c>
      <c r="D34" s="76">
        <v>5076</v>
      </c>
      <c r="E34" s="76">
        <v>223985</v>
      </c>
      <c r="F34" s="76">
        <v>149568</v>
      </c>
      <c r="G34" s="76">
        <v>43107</v>
      </c>
      <c r="H34" s="76">
        <v>106461</v>
      </c>
      <c r="I34" s="76">
        <v>373553</v>
      </c>
      <c r="J34" s="76">
        <v>9030</v>
      </c>
      <c r="K34" s="76">
        <v>364523</v>
      </c>
      <c r="L34" s="712" t="s">
        <v>595</v>
      </c>
      <c r="M34" s="713"/>
    </row>
    <row r="35" spans="1:13" x14ac:dyDescent="0.2">
      <c r="A35" s="285">
        <v>15</v>
      </c>
      <c r="B35" s="286" t="s">
        <v>588</v>
      </c>
      <c r="C35" s="287">
        <f t="shared" ref="C35:J35" si="5">C36+C37</f>
        <v>15416</v>
      </c>
      <c r="D35" s="287">
        <f t="shared" si="5"/>
        <v>225</v>
      </c>
      <c r="E35" s="287">
        <f t="shared" si="5"/>
        <v>15641</v>
      </c>
      <c r="F35" s="287">
        <f t="shared" si="5"/>
        <v>8989</v>
      </c>
      <c r="G35" s="287">
        <f t="shared" si="5"/>
        <v>1221</v>
      </c>
      <c r="H35" s="287">
        <f t="shared" si="5"/>
        <v>7768</v>
      </c>
      <c r="I35" s="287">
        <f t="shared" si="5"/>
        <v>24630</v>
      </c>
      <c r="J35" s="287">
        <f t="shared" si="5"/>
        <v>526</v>
      </c>
      <c r="K35" s="287">
        <f>K36+K37</f>
        <v>24104</v>
      </c>
      <c r="L35" s="721" t="s">
        <v>435</v>
      </c>
      <c r="M35" s="722"/>
    </row>
    <row r="36" spans="1:13" x14ac:dyDescent="0.2">
      <c r="A36" s="282" t="s">
        <v>401</v>
      </c>
      <c r="B36" s="283" t="s">
        <v>587</v>
      </c>
      <c r="C36" s="76">
        <v>2875</v>
      </c>
      <c r="D36" s="76">
        <v>54</v>
      </c>
      <c r="E36" s="76">
        <v>2929</v>
      </c>
      <c r="F36" s="76">
        <v>178</v>
      </c>
      <c r="G36" s="76">
        <v>94</v>
      </c>
      <c r="H36" s="76">
        <v>84</v>
      </c>
      <c r="I36" s="76">
        <v>3107</v>
      </c>
      <c r="J36" s="76">
        <v>526</v>
      </c>
      <c r="K36" s="76">
        <v>2581</v>
      </c>
      <c r="L36" s="712" t="s">
        <v>436</v>
      </c>
      <c r="M36" s="713"/>
    </row>
    <row r="37" spans="1:13" x14ac:dyDescent="0.2">
      <c r="A37" s="279">
        <v>1520</v>
      </c>
      <c r="B37" s="280" t="s">
        <v>398</v>
      </c>
      <c r="C37" s="173">
        <v>12541</v>
      </c>
      <c r="D37" s="173">
        <v>171</v>
      </c>
      <c r="E37" s="173">
        <v>12712</v>
      </c>
      <c r="F37" s="173">
        <v>8811</v>
      </c>
      <c r="G37" s="173">
        <v>1127</v>
      </c>
      <c r="H37" s="173">
        <v>7684</v>
      </c>
      <c r="I37" s="173">
        <v>21523</v>
      </c>
      <c r="J37" s="173">
        <v>0</v>
      </c>
      <c r="K37" s="173">
        <v>21523</v>
      </c>
      <c r="L37" s="719" t="s">
        <v>437</v>
      </c>
      <c r="M37" s="720"/>
    </row>
    <row r="38" spans="1:13" ht="33.75" x14ac:dyDescent="0.2">
      <c r="A38" s="251">
        <v>16</v>
      </c>
      <c r="B38" s="277" t="s">
        <v>584</v>
      </c>
      <c r="C38" s="75">
        <v>301268</v>
      </c>
      <c r="D38" s="75">
        <v>26315</v>
      </c>
      <c r="E38" s="75">
        <v>327583</v>
      </c>
      <c r="F38" s="75">
        <v>321779</v>
      </c>
      <c r="G38" s="75">
        <v>50579</v>
      </c>
      <c r="H38" s="75">
        <v>271200</v>
      </c>
      <c r="I38" s="75">
        <v>649362</v>
      </c>
      <c r="J38" s="75">
        <v>15882</v>
      </c>
      <c r="K38" s="75">
        <v>633480</v>
      </c>
      <c r="L38" s="704" t="s">
        <v>585</v>
      </c>
      <c r="M38" s="705"/>
    </row>
    <row r="39" spans="1:13" x14ac:dyDescent="0.2">
      <c r="A39" s="279">
        <v>1622</v>
      </c>
      <c r="B39" s="280" t="s">
        <v>583</v>
      </c>
      <c r="C39" s="173">
        <v>301268</v>
      </c>
      <c r="D39" s="173">
        <v>26315</v>
      </c>
      <c r="E39" s="173">
        <v>327583</v>
      </c>
      <c r="F39" s="173">
        <v>321779</v>
      </c>
      <c r="G39" s="173">
        <v>50579</v>
      </c>
      <c r="H39" s="173">
        <v>271200</v>
      </c>
      <c r="I39" s="173">
        <v>649362</v>
      </c>
      <c r="J39" s="173">
        <v>15882</v>
      </c>
      <c r="K39" s="173">
        <v>633480</v>
      </c>
      <c r="L39" s="719" t="s">
        <v>586</v>
      </c>
      <c r="M39" s="720"/>
    </row>
    <row r="40" spans="1:13" x14ac:dyDescent="0.2">
      <c r="A40" s="251">
        <v>17</v>
      </c>
      <c r="B40" s="277" t="s">
        <v>582</v>
      </c>
      <c r="C40" s="75">
        <f t="shared" ref="C40:J40" si="6">C41+C42</f>
        <v>45382</v>
      </c>
      <c r="D40" s="75">
        <f t="shared" si="6"/>
        <v>2698</v>
      </c>
      <c r="E40" s="75">
        <f t="shared" si="6"/>
        <v>48080</v>
      </c>
      <c r="F40" s="75">
        <f t="shared" si="6"/>
        <v>65622</v>
      </c>
      <c r="G40" s="75">
        <f t="shared" si="6"/>
        <v>5022</v>
      </c>
      <c r="H40" s="75">
        <f t="shared" si="6"/>
        <v>60600</v>
      </c>
      <c r="I40" s="75">
        <f t="shared" si="6"/>
        <v>113702</v>
      </c>
      <c r="J40" s="75">
        <f t="shared" si="6"/>
        <v>95</v>
      </c>
      <c r="K40" s="75">
        <f>K41+K42</f>
        <v>113607</v>
      </c>
      <c r="L40" s="704" t="s">
        <v>438</v>
      </c>
      <c r="M40" s="705"/>
    </row>
    <row r="41" spans="1:13" x14ac:dyDescent="0.2">
      <c r="A41" s="279">
        <v>1702</v>
      </c>
      <c r="B41" s="280" t="s">
        <v>399</v>
      </c>
      <c r="C41" s="173">
        <v>22838</v>
      </c>
      <c r="D41" s="173">
        <v>1532</v>
      </c>
      <c r="E41" s="173">
        <v>24370</v>
      </c>
      <c r="F41" s="173">
        <v>45648</v>
      </c>
      <c r="G41" s="173">
        <v>2525</v>
      </c>
      <c r="H41" s="173">
        <v>43123</v>
      </c>
      <c r="I41" s="173">
        <v>70018</v>
      </c>
      <c r="J41" s="173">
        <v>95</v>
      </c>
      <c r="K41" s="173">
        <v>69923</v>
      </c>
      <c r="L41" s="719" t="s">
        <v>581</v>
      </c>
      <c r="M41" s="720"/>
    </row>
    <row r="42" spans="1:13" x14ac:dyDescent="0.2">
      <c r="A42" s="282">
        <v>1709</v>
      </c>
      <c r="B42" s="283" t="s">
        <v>400</v>
      </c>
      <c r="C42" s="76">
        <v>22544</v>
      </c>
      <c r="D42" s="76">
        <v>1166</v>
      </c>
      <c r="E42" s="76">
        <v>23710</v>
      </c>
      <c r="F42" s="76">
        <v>19974</v>
      </c>
      <c r="G42" s="76">
        <v>2497</v>
      </c>
      <c r="H42" s="76">
        <v>17477</v>
      </c>
      <c r="I42" s="76">
        <v>43684</v>
      </c>
      <c r="J42" s="76">
        <v>0</v>
      </c>
      <c r="K42" s="76">
        <v>43684</v>
      </c>
      <c r="L42" s="712" t="s">
        <v>440</v>
      </c>
      <c r="M42" s="713"/>
    </row>
    <row r="43" spans="1:13" x14ac:dyDescent="0.2">
      <c r="A43" s="285">
        <v>18</v>
      </c>
      <c r="B43" s="286" t="s">
        <v>580</v>
      </c>
      <c r="C43" s="287">
        <f t="shared" ref="C43:J43" si="7">C44+C45</f>
        <v>631504</v>
      </c>
      <c r="D43" s="287">
        <f t="shared" si="7"/>
        <v>186462</v>
      </c>
      <c r="E43" s="287">
        <f t="shared" si="7"/>
        <v>817966</v>
      </c>
      <c r="F43" s="287">
        <f t="shared" si="7"/>
        <v>375913</v>
      </c>
      <c r="G43" s="287">
        <f t="shared" si="7"/>
        <v>104904</v>
      </c>
      <c r="H43" s="287">
        <f t="shared" si="7"/>
        <v>271009</v>
      </c>
      <c r="I43" s="287">
        <f t="shared" si="7"/>
        <v>1193879</v>
      </c>
      <c r="J43" s="287">
        <f t="shared" si="7"/>
        <v>318604</v>
      </c>
      <c r="K43" s="287">
        <f>K44+K45</f>
        <v>875275</v>
      </c>
      <c r="L43" s="721" t="s">
        <v>441</v>
      </c>
      <c r="M43" s="722"/>
    </row>
    <row r="44" spans="1:13" ht="22.5" x14ac:dyDescent="0.2">
      <c r="A44" s="282">
        <v>1811</v>
      </c>
      <c r="B44" s="283" t="s">
        <v>579</v>
      </c>
      <c r="C44" s="76">
        <v>620677</v>
      </c>
      <c r="D44" s="76">
        <v>186462</v>
      </c>
      <c r="E44" s="76">
        <v>807139</v>
      </c>
      <c r="F44" s="76">
        <v>355727</v>
      </c>
      <c r="G44" s="76">
        <v>104101</v>
      </c>
      <c r="H44" s="76">
        <v>251626</v>
      </c>
      <c r="I44" s="76">
        <v>1162866</v>
      </c>
      <c r="J44" s="76">
        <v>318604</v>
      </c>
      <c r="K44" s="76">
        <v>844262</v>
      </c>
      <c r="L44" s="712" t="s">
        <v>442</v>
      </c>
      <c r="M44" s="713"/>
    </row>
    <row r="45" spans="1:13" x14ac:dyDescent="0.2">
      <c r="A45" s="279">
        <v>1820</v>
      </c>
      <c r="B45" s="280" t="s">
        <v>578</v>
      </c>
      <c r="C45" s="173">
        <v>10827</v>
      </c>
      <c r="D45" s="173">
        <v>0</v>
      </c>
      <c r="E45" s="173">
        <v>10827</v>
      </c>
      <c r="F45" s="173">
        <v>20186</v>
      </c>
      <c r="G45" s="173">
        <v>803</v>
      </c>
      <c r="H45" s="173">
        <v>19383</v>
      </c>
      <c r="I45" s="173">
        <v>31013</v>
      </c>
      <c r="J45" s="173">
        <v>0</v>
      </c>
      <c r="K45" s="173">
        <v>31013</v>
      </c>
      <c r="L45" s="719" t="s">
        <v>443</v>
      </c>
      <c r="M45" s="720"/>
    </row>
    <row r="46" spans="1:13" x14ac:dyDescent="0.2">
      <c r="A46" s="252">
        <v>19</v>
      </c>
      <c r="B46" s="298" t="s">
        <v>577</v>
      </c>
      <c r="C46" s="300">
        <v>8821801</v>
      </c>
      <c r="D46" s="300">
        <v>185983</v>
      </c>
      <c r="E46" s="300">
        <v>9007784</v>
      </c>
      <c r="F46" s="300">
        <v>20008694</v>
      </c>
      <c r="G46" s="300">
        <v>432288</v>
      </c>
      <c r="H46" s="300">
        <v>19576406</v>
      </c>
      <c r="I46" s="300">
        <v>29016478</v>
      </c>
      <c r="J46" s="300">
        <v>10506</v>
      </c>
      <c r="K46" s="300">
        <v>29005972</v>
      </c>
      <c r="L46" s="717" t="s">
        <v>444</v>
      </c>
      <c r="M46" s="718"/>
    </row>
    <row r="47" spans="1:13" x14ac:dyDescent="0.2">
      <c r="A47" s="285">
        <v>20</v>
      </c>
      <c r="B47" s="286" t="s">
        <v>576</v>
      </c>
      <c r="C47" s="287">
        <v>45474549</v>
      </c>
      <c r="D47" s="287">
        <v>2252283</v>
      </c>
      <c r="E47" s="287">
        <v>47726832</v>
      </c>
      <c r="F47" s="287">
        <v>12863678</v>
      </c>
      <c r="G47" s="287">
        <v>1646761</v>
      </c>
      <c r="H47" s="287">
        <v>11216917</v>
      </c>
      <c r="I47" s="287">
        <v>60590510</v>
      </c>
      <c r="J47" s="287">
        <v>204044</v>
      </c>
      <c r="K47" s="287">
        <v>60386466</v>
      </c>
      <c r="L47" s="721" t="s">
        <v>445</v>
      </c>
      <c r="M47" s="722"/>
    </row>
    <row r="48" spans="1:13" ht="22.5" x14ac:dyDescent="0.2">
      <c r="A48" s="251">
        <v>21</v>
      </c>
      <c r="B48" s="277" t="s">
        <v>571</v>
      </c>
      <c r="C48" s="75">
        <v>13481</v>
      </c>
      <c r="D48" s="75">
        <v>531</v>
      </c>
      <c r="E48" s="75">
        <v>14012</v>
      </c>
      <c r="F48" s="75">
        <v>16147</v>
      </c>
      <c r="G48" s="75">
        <v>2289</v>
      </c>
      <c r="H48" s="75">
        <v>13858</v>
      </c>
      <c r="I48" s="75">
        <v>30159</v>
      </c>
      <c r="J48" s="75">
        <v>390</v>
      </c>
      <c r="K48" s="75">
        <v>29769</v>
      </c>
      <c r="L48" s="704" t="s">
        <v>569</v>
      </c>
      <c r="M48" s="705"/>
    </row>
    <row r="49" spans="1:13" ht="22.5" x14ac:dyDescent="0.2">
      <c r="A49" s="279">
        <v>2100</v>
      </c>
      <c r="B49" s="280" t="s">
        <v>572</v>
      </c>
      <c r="C49" s="173">
        <v>13481</v>
      </c>
      <c r="D49" s="173">
        <v>531</v>
      </c>
      <c r="E49" s="173">
        <v>14012</v>
      </c>
      <c r="F49" s="173">
        <v>16147</v>
      </c>
      <c r="G49" s="173">
        <v>2289</v>
      </c>
      <c r="H49" s="173">
        <v>13858</v>
      </c>
      <c r="I49" s="173">
        <v>30159</v>
      </c>
      <c r="J49" s="173">
        <v>390</v>
      </c>
      <c r="K49" s="173">
        <v>29769</v>
      </c>
      <c r="L49" s="719" t="s">
        <v>597</v>
      </c>
      <c r="M49" s="720"/>
    </row>
    <row r="50" spans="1:13" x14ac:dyDescent="0.2">
      <c r="A50" s="251">
        <v>22</v>
      </c>
      <c r="B50" s="277" t="s">
        <v>573</v>
      </c>
      <c r="C50" s="75">
        <v>475633</v>
      </c>
      <c r="D50" s="75">
        <v>89378</v>
      </c>
      <c r="E50" s="75">
        <v>565011</v>
      </c>
      <c r="F50" s="75">
        <v>965409</v>
      </c>
      <c r="G50" s="75">
        <v>72653</v>
      </c>
      <c r="H50" s="75">
        <v>892756</v>
      </c>
      <c r="I50" s="75">
        <v>1530420</v>
      </c>
      <c r="J50" s="75">
        <v>47671</v>
      </c>
      <c r="K50" s="75">
        <v>1482749</v>
      </c>
      <c r="L50" s="704" t="s">
        <v>446</v>
      </c>
      <c r="M50" s="705"/>
    </row>
    <row r="51" spans="1:13" x14ac:dyDescent="0.2">
      <c r="A51" s="289">
        <v>2220</v>
      </c>
      <c r="B51" s="290" t="s">
        <v>402</v>
      </c>
      <c r="C51" s="216">
        <v>475633</v>
      </c>
      <c r="D51" s="216">
        <v>89378</v>
      </c>
      <c r="E51" s="216">
        <v>565011</v>
      </c>
      <c r="F51" s="216">
        <v>965409</v>
      </c>
      <c r="G51" s="216">
        <v>72653</v>
      </c>
      <c r="H51" s="216">
        <v>892756</v>
      </c>
      <c r="I51" s="216">
        <v>1530420</v>
      </c>
      <c r="J51" s="216">
        <v>47671</v>
      </c>
      <c r="K51" s="216">
        <v>1482749</v>
      </c>
      <c r="L51" s="706" t="s">
        <v>447</v>
      </c>
      <c r="M51" s="707"/>
    </row>
    <row r="52" spans="1:13" x14ac:dyDescent="0.2">
      <c r="A52" s="251">
        <v>23</v>
      </c>
      <c r="B52" s="277" t="s">
        <v>575</v>
      </c>
      <c r="C52" s="75">
        <f t="shared" ref="C52:J52" si="8">C53+C54+C55+C56+C57</f>
        <v>3085282</v>
      </c>
      <c r="D52" s="75">
        <f t="shared" si="8"/>
        <v>691478</v>
      </c>
      <c r="E52" s="75">
        <f t="shared" si="8"/>
        <v>3776760</v>
      </c>
      <c r="F52" s="75">
        <f t="shared" si="8"/>
        <v>5853822</v>
      </c>
      <c r="G52" s="75">
        <f t="shared" si="8"/>
        <v>354240</v>
      </c>
      <c r="H52" s="75">
        <f t="shared" si="8"/>
        <v>5499582</v>
      </c>
      <c r="I52" s="75">
        <f t="shared" si="8"/>
        <v>9630582</v>
      </c>
      <c r="J52" s="75">
        <f t="shared" si="8"/>
        <v>458550</v>
      </c>
      <c r="K52" s="75">
        <f>K53+K54+K55+K56+K57</f>
        <v>9172032</v>
      </c>
      <c r="L52" s="704" t="s">
        <v>448</v>
      </c>
      <c r="M52" s="705"/>
    </row>
    <row r="53" spans="1:13" x14ac:dyDescent="0.2">
      <c r="A53" s="279">
        <v>2310</v>
      </c>
      <c r="B53" s="280" t="s">
        <v>404</v>
      </c>
      <c r="C53" s="173">
        <v>65627</v>
      </c>
      <c r="D53" s="173">
        <v>5549</v>
      </c>
      <c r="E53" s="173">
        <v>71176</v>
      </c>
      <c r="F53" s="173">
        <v>121848</v>
      </c>
      <c r="G53" s="173">
        <v>13022</v>
      </c>
      <c r="H53" s="173">
        <v>108826</v>
      </c>
      <c r="I53" s="173">
        <v>193024</v>
      </c>
      <c r="J53" s="173">
        <v>2488</v>
      </c>
      <c r="K53" s="173">
        <v>190536</v>
      </c>
      <c r="L53" s="719" t="s">
        <v>449</v>
      </c>
      <c r="M53" s="720"/>
    </row>
    <row r="54" spans="1:13" x14ac:dyDescent="0.2">
      <c r="A54" s="282">
        <v>2394</v>
      </c>
      <c r="B54" s="283" t="s">
        <v>405</v>
      </c>
      <c r="C54" s="76">
        <v>985596</v>
      </c>
      <c r="D54" s="76">
        <v>211453</v>
      </c>
      <c r="E54" s="76">
        <v>1197049</v>
      </c>
      <c r="F54" s="76">
        <v>764121</v>
      </c>
      <c r="G54" s="76">
        <v>46990</v>
      </c>
      <c r="H54" s="76">
        <v>717131</v>
      </c>
      <c r="I54" s="76">
        <v>1961170</v>
      </c>
      <c r="J54" s="76">
        <v>234602</v>
      </c>
      <c r="K54" s="76">
        <v>1726568</v>
      </c>
      <c r="L54" s="712" t="s">
        <v>450</v>
      </c>
      <c r="M54" s="713"/>
    </row>
    <row r="55" spans="1:13" x14ac:dyDescent="0.2">
      <c r="A55" s="279">
        <v>2395</v>
      </c>
      <c r="B55" s="280" t="s">
        <v>565</v>
      </c>
      <c r="C55" s="173">
        <v>1662274</v>
      </c>
      <c r="D55" s="173">
        <v>443034</v>
      </c>
      <c r="E55" s="173">
        <v>2105308</v>
      </c>
      <c r="F55" s="173">
        <v>4586061</v>
      </c>
      <c r="G55" s="173">
        <v>236078</v>
      </c>
      <c r="H55" s="173">
        <v>4349983</v>
      </c>
      <c r="I55" s="173">
        <v>6691369</v>
      </c>
      <c r="J55" s="173">
        <v>217597</v>
      </c>
      <c r="K55" s="173">
        <v>6473772</v>
      </c>
      <c r="L55" s="719" t="s">
        <v>451</v>
      </c>
      <c r="M55" s="720"/>
    </row>
    <row r="56" spans="1:13" x14ac:dyDescent="0.2">
      <c r="A56" s="282">
        <v>2396</v>
      </c>
      <c r="B56" s="283" t="s">
        <v>406</v>
      </c>
      <c r="C56" s="76">
        <v>57031</v>
      </c>
      <c r="D56" s="76">
        <v>7108</v>
      </c>
      <c r="E56" s="76">
        <v>64139</v>
      </c>
      <c r="F56" s="76">
        <v>100976</v>
      </c>
      <c r="G56" s="76">
        <v>19180</v>
      </c>
      <c r="H56" s="76">
        <v>81796</v>
      </c>
      <c r="I56" s="76">
        <v>165115</v>
      </c>
      <c r="J56" s="76">
        <v>2446</v>
      </c>
      <c r="K56" s="76">
        <v>162669</v>
      </c>
      <c r="L56" s="712" t="s">
        <v>452</v>
      </c>
      <c r="M56" s="713"/>
    </row>
    <row r="57" spans="1:13" x14ac:dyDescent="0.2">
      <c r="A57" s="289">
        <v>2399</v>
      </c>
      <c r="B57" s="290" t="s">
        <v>564</v>
      </c>
      <c r="C57" s="216">
        <v>314754</v>
      </c>
      <c r="D57" s="216">
        <v>24334</v>
      </c>
      <c r="E57" s="216">
        <v>339088</v>
      </c>
      <c r="F57" s="216">
        <v>280816</v>
      </c>
      <c r="G57" s="216">
        <v>38970</v>
      </c>
      <c r="H57" s="216">
        <v>241846</v>
      </c>
      <c r="I57" s="216">
        <v>619904</v>
      </c>
      <c r="J57" s="216">
        <v>1417</v>
      </c>
      <c r="K57" s="216">
        <v>618487</v>
      </c>
      <c r="L57" s="706" t="s">
        <v>563</v>
      </c>
      <c r="M57" s="707"/>
    </row>
    <row r="58" spans="1:13" x14ac:dyDescent="0.2">
      <c r="A58" s="251">
        <v>24</v>
      </c>
      <c r="B58" s="277" t="s">
        <v>407</v>
      </c>
      <c r="C58" s="75">
        <v>4532353</v>
      </c>
      <c r="D58" s="75">
        <v>1249104</v>
      </c>
      <c r="E58" s="75">
        <v>5781457</v>
      </c>
      <c r="F58" s="75">
        <v>10683045</v>
      </c>
      <c r="G58" s="75">
        <v>849959</v>
      </c>
      <c r="H58" s="75">
        <v>9833086</v>
      </c>
      <c r="I58" s="75">
        <v>16464502</v>
      </c>
      <c r="J58" s="75">
        <v>125404</v>
      </c>
      <c r="K58" s="75">
        <v>16339098</v>
      </c>
      <c r="L58" s="704" t="s">
        <v>453</v>
      </c>
      <c r="M58" s="705"/>
    </row>
    <row r="59" spans="1:13" ht="22.5" x14ac:dyDescent="0.2">
      <c r="A59" s="292">
        <v>25</v>
      </c>
      <c r="B59" s="293" t="s">
        <v>566</v>
      </c>
      <c r="C59" s="215">
        <v>1718792</v>
      </c>
      <c r="D59" s="215">
        <v>117477</v>
      </c>
      <c r="E59" s="215">
        <v>1836269</v>
      </c>
      <c r="F59" s="215">
        <v>2388127</v>
      </c>
      <c r="G59" s="215">
        <v>199250</v>
      </c>
      <c r="H59" s="215">
        <v>2188877</v>
      </c>
      <c r="I59" s="215">
        <v>4224396</v>
      </c>
      <c r="J59" s="215">
        <v>72322</v>
      </c>
      <c r="K59" s="215">
        <v>4152074</v>
      </c>
      <c r="L59" s="710" t="s">
        <v>562</v>
      </c>
      <c r="M59" s="711"/>
    </row>
    <row r="60" spans="1:13" x14ac:dyDescent="0.2">
      <c r="A60" s="282">
        <v>2511</v>
      </c>
      <c r="B60" s="283" t="s">
        <v>408</v>
      </c>
      <c r="C60" s="76">
        <v>1623236</v>
      </c>
      <c r="D60" s="76">
        <v>110537</v>
      </c>
      <c r="E60" s="76">
        <v>1733773</v>
      </c>
      <c r="F60" s="76">
        <v>2245960</v>
      </c>
      <c r="G60" s="76">
        <v>167286</v>
      </c>
      <c r="H60" s="76">
        <v>2078674</v>
      </c>
      <c r="I60" s="76">
        <v>3979733</v>
      </c>
      <c r="J60" s="76">
        <v>69423</v>
      </c>
      <c r="K60" s="76">
        <v>3910310</v>
      </c>
      <c r="L60" s="712" t="s">
        <v>454</v>
      </c>
      <c r="M60" s="713"/>
    </row>
    <row r="61" spans="1:13" x14ac:dyDescent="0.2">
      <c r="A61" s="289">
        <v>2591</v>
      </c>
      <c r="B61" s="290" t="s">
        <v>560</v>
      </c>
      <c r="C61" s="216">
        <v>22089</v>
      </c>
      <c r="D61" s="216">
        <v>1696</v>
      </c>
      <c r="E61" s="216">
        <v>23785</v>
      </c>
      <c r="F61" s="216">
        <v>30380</v>
      </c>
      <c r="G61" s="216">
        <v>20862</v>
      </c>
      <c r="H61" s="216">
        <v>9518</v>
      </c>
      <c r="I61" s="216">
        <v>54165</v>
      </c>
      <c r="J61" s="216">
        <v>11</v>
      </c>
      <c r="K61" s="216">
        <v>54154</v>
      </c>
      <c r="L61" s="706" t="s">
        <v>561</v>
      </c>
      <c r="M61" s="707"/>
    </row>
    <row r="62" spans="1:13" x14ac:dyDescent="0.2">
      <c r="A62" s="282">
        <v>2592</v>
      </c>
      <c r="B62" s="283" t="s">
        <v>567</v>
      </c>
      <c r="C62" s="76">
        <v>50137</v>
      </c>
      <c r="D62" s="76">
        <v>2115</v>
      </c>
      <c r="E62" s="76">
        <v>52252</v>
      </c>
      <c r="F62" s="76">
        <v>66688</v>
      </c>
      <c r="G62" s="76">
        <v>3191</v>
      </c>
      <c r="H62" s="76">
        <v>63497</v>
      </c>
      <c r="I62" s="76">
        <v>118940</v>
      </c>
      <c r="J62" s="76">
        <v>2888</v>
      </c>
      <c r="K62" s="76">
        <v>116052</v>
      </c>
      <c r="L62" s="712" t="s">
        <v>455</v>
      </c>
      <c r="M62" s="713"/>
    </row>
    <row r="63" spans="1:13" x14ac:dyDescent="0.2">
      <c r="A63" s="289">
        <v>2599</v>
      </c>
      <c r="B63" s="290" t="s">
        <v>558</v>
      </c>
      <c r="C63" s="216">
        <v>23330</v>
      </c>
      <c r="D63" s="216">
        <v>3129</v>
      </c>
      <c r="E63" s="216">
        <v>26459</v>
      </c>
      <c r="F63" s="216">
        <v>45099</v>
      </c>
      <c r="G63" s="216">
        <v>7911</v>
      </c>
      <c r="H63" s="216">
        <v>37188</v>
      </c>
      <c r="I63" s="216">
        <v>71558</v>
      </c>
      <c r="J63" s="216">
        <v>0</v>
      </c>
      <c r="K63" s="216">
        <v>71558</v>
      </c>
      <c r="L63" s="706" t="s">
        <v>559</v>
      </c>
      <c r="M63" s="707"/>
    </row>
    <row r="64" spans="1:13" s="6" customFormat="1" x14ac:dyDescent="0.2">
      <c r="A64" s="328">
        <v>27</v>
      </c>
      <c r="B64" s="329" t="s">
        <v>409</v>
      </c>
      <c r="C64" s="330">
        <f t="shared" ref="C64:J64" si="9">C65+C66+C67+C68</f>
        <v>8999</v>
      </c>
      <c r="D64" s="330">
        <f t="shared" si="9"/>
        <v>145522</v>
      </c>
      <c r="E64" s="330">
        <f t="shared" si="9"/>
        <v>154521</v>
      </c>
      <c r="F64" s="330">
        <f t="shared" si="9"/>
        <v>1209778</v>
      </c>
      <c r="G64" s="330">
        <f t="shared" si="9"/>
        <v>26883</v>
      </c>
      <c r="H64" s="330">
        <f t="shared" si="9"/>
        <v>1182895</v>
      </c>
      <c r="I64" s="330">
        <f t="shared" si="9"/>
        <v>1364299</v>
      </c>
      <c r="J64" s="330">
        <f t="shared" si="9"/>
        <v>17204</v>
      </c>
      <c r="K64" s="330">
        <f>K65+K66+K67+K68</f>
        <v>1347095</v>
      </c>
      <c r="L64" s="761" t="s">
        <v>456</v>
      </c>
      <c r="M64" s="761"/>
    </row>
    <row r="65" spans="1:13" ht="24" customHeight="1" x14ac:dyDescent="0.2">
      <c r="A65" s="289">
        <v>2710</v>
      </c>
      <c r="B65" s="290" t="s">
        <v>555</v>
      </c>
      <c r="C65" s="216">
        <v>47286</v>
      </c>
      <c r="D65" s="216">
        <v>5272</v>
      </c>
      <c r="E65" s="216">
        <v>52558</v>
      </c>
      <c r="F65" s="216">
        <v>83924</v>
      </c>
      <c r="G65" s="216">
        <v>7526</v>
      </c>
      <c r="H65" s="216">
        <v>76398</v>
      </c>
      <c r="I65" s="216">
        <v>136482</v>
      </c>
      <c r="J65" s="216">
        <v>4114</v>
      </c>
      <c r="K65" s="216">
        <v>132368</v>
      </c>
      <c r="L65" s="706" t="s">
        <v>556</v>
      </c>
      <c r="M65" s="707"/>
    </row>
    <row r="66" spans="1:13" ht="22.5" x14ac:dyDescent="0.2">
      <c r="A66" s="282">
        <v>2730</v>
      </c>
      <c r="B66" s="283" t="s">
        <v>554</v>
      </c>
      <c r="C66" s="76">
        <v>-83605</v>
      </c>
      <c r="D66" s="76">
        <v>127828</v>
      </c>
      <c r="E66" s="76">
        <v>44223</v>
      </c>
      <c r="F66" s="76">
        <v>1006311</v>
      </c>
      <c r="G66" s="76">
        <v>8991</v>
      </c>
      <c r="H66" s="76">
        <v>997320</v>
      </c>
      <c r="I66" s="76">
        <v>1050534</v>
      </c>
      <c r="J66" s="76">
        <v>0</v>
      </c>
      <c r="K66" s="76">
        <v>1050534</v>
      </c>
      <c r="L66" s="712" t="s">
        <v>557</v>
      </c>
      <c r="M66" s="713"/>
    </row>
    <row r="67" spans="1:13" x14ac:dyDescent="0.2">
      <c r="A67" s="289">
        <v>2740</v>
      </c>
      <c r="B67" s="290" t="s">
        <v>553</v>
      </c>
      <c r="C67" s="216">
        <v>267</v>
      </c>
      <c r="D67" s="216">
        <v>1203</v>
      </c>
      <c r="E67" s="216">
        <v>1470</v>
      </c>
      <c r="F67" s="216">
        <v>896</v>
      </c>
      <c r="G67" s="216">
        <v>343</v>
      </c>
      <c r="H67" s="216">
        <v>553</v>
      </c>
      <c r="I67" s="216">
        <v>2366</v>
      </c>
      <c r="J67" s="216">
        <v>3</v>
      </c>
      <c r="K67" s="216">
        <v>2363</v>
      </c>
      <c r="L67" s="706" t="s">
        <v>457</v>
      </c>
      <c r="M67" s="707"/>
    </row>
    <row r="68" spans="1:13" x14ac:dyDescent="0.2">
      <c r="A68" s="282">
        <v>2790</v>
      </c>
      <c r="B68" s="283" t="s">
        <v>552</v>
      </c>
      <c r="C68" s="76">
        <v>45051</v>
      </c>
      <c r="D68" s="76">
        <v>11219</v>
      </c>
      <c r="E68" s="76">
        <v>56270</v>
      </c>
      <c r="F68" s="76">
        <v>118647</v>
      </c>
      <c r="G68" s="76">
        <v>10023</v>
      </c>
      <c r="H68" s="76">
        <v>108624</v>
      </c>
      <c r="I68" s="76">
        <v>174917</v>
      </c>
      <c r="J68" s="76">
        <v>13087</v>
      </c>
      <c r="K68" s="76">
        <v>161830</v>
      </c>
      <c r="L68" s="712" t="s">
        <v>458</v>
      </c>
      <c r="M68" s="713"/>
    </row>
    <row r="69" spans="1:13" x14ac:dyDescent="0.2">
      <c r="A69" s="292">
        <v>28</v>
      </c>
      <c r="B69" s="293" t="s">
        <v>551</v>
      </c>
      <c r="C69" s="215">
        <f t="shared" ref="C69:J69" si="10">C70+C71</f>
        <v>69575</v>
      </c>
      <c r="D69" s="215">
        <f t="shared" si="10"/>
        <v>5540</v>
      </c>
      <c r="E69" s="215">
        <f t="shared" si="10"/>
        <v>75115</v>
      </c>
      <c r="F69" s="215">
        <f t="shared" si="10"/>
        <v>154947</v>
      </c>
      <c r="G69" s="215">
        <f t="shared" si="10"/>
        <v>5844</v>
      </c>
      <c r="H69" s="215">
        <f t="shared" si="10"/>
        <v>149103</v>
      </c>
      <c r="I69" s="215">
        <f t="shared" si="10"/>
        <v>230062</v>
      </c>
      <c r="J69" s="215">
        <f t="shared" si="10"/>
        <v>1870</v>
      </c>
      <c r="K69" s="215">
        <f>K70+K71</f>
        <v>228192</v>
      </c>
      <c r="L69" s="710" t="s">
        <v>459</v>
      </c>
      <c r="M69" s="711"/>
    </row>
    <row r="70" spans="1:13" ht="45" x14ac:dyDescent="0.2">
      <c r="A70" s="282">
        <v>2810</v>
      </c>
      <c r="B70" s="283" t="s">
        <v>549</v>
      </c>
      <c r="C70" s="76">
        <v>64659</v>
      </c>
      <c r="D70" s="76">
        <v>4207</v>
      </c>
      <c r="E70" s="76">
        <v>68866</v>
      </c>
      <c r="F70" s="76">
        <v>142910</v>
      </c>
      <c r="G70" s="76">
        <v>3738</v>
      </c>
      <c r="H70" s="76">
        <v>139172</v>
      </c>
      <c r="I70" s="76">
        <v>211776</v>
      </c>
      <c r="J70" s="76">
        <v>1533</v>
      </c>
      <c r="K70" s="76">
        <v>210243</v>
      </c>
      <c r="L70" s="712" t="s">
        <v>550</v>
      </c>
      <c r="M70" s="713"/>
    </row>
    <row r="71" spans="1:13" ht="33.75" x14ac:dyDescent="0.2">
      <c r="A71" s="289">
        <v>2820</v>
      </c>
      <c r="B71" s="290" t="s">
        <v>548</v>
      </c>
      <c r="C71" s="216">
        <v>4916</v>
      </c>
      <c r="D71" s="216">
        <v>1333</v>
      </c>
      <c r="E71" s="216">
        <v>6249</v>
      </c>
      <c r="F71" s="216">
        <v>12037</v>
      </c>
      <c r="G71" s="216">
        <v>2106</v>
      </c>
      <c r="H71" s="216">
        <v>9931</v>
      </c>
      <c r="I71" s="216">
        <v>18286</v>
      </c>
      <c r="J71" s="216">
        <v>337</v>
      </c>
      <c r="K71" s="216">
        <v>17949</v>
      </c>
      <c r="L71" s="706" t="s">
        <v>547</v>
      </c>
      <c r="M71" s="707"/>
    </row>
    <row r="72" spans="1:13" s="6" customFormat="1" x14ac:dyDescent="0.2">
      <c r="A72" s="328">
        <v>29</v>
      </c>
      <c r="B72" s="329" t="s">
        <v>545</v>
      </c>
      <c r="C72" s="330">
        <f t="shared" ref="C72:J72" si="11">C73+C74</f>
        <v>46556</v>
      </c>
      <c r="D72" s="330">
        <f t="shared" si="11"/>
        <v>3302</v>
      </c>
      <c r="E72" s="330">
        <f t="shared" si="11"/>
        <v>49858</v>
      </c>
      <c r="F72" s="330">
        <f t="shared" si="11"/>
        <v>32724</v>
      </c>
      <c r="G72" s="330">
        <f t="shared" si="11"/>
        <v>4842</v>
      </c>
      <c r="H72" s="330">
        <f t="shared" si="11"/>
        <v>27882</v>
      </c>
      <c r="I72" s="330">
        <f t="shared" si="11"/>
        <v>82582</v>
      </c>
      <c r="J72" s="330">
        <f t="shared" si="11"/>
        <v>28825</v>
      </c>
      <c r="K72" s="330">
        <f>K73+K74</f>
        <v>53757</v>
      </c>
      <c r="L72" s="445" t="s">
        <v>546</v>
      </c>
      <c r="M72" s="445"/>
    </row>
    <row r="73" spans="1:13" ht="22.5" x14ac:dyDescent="0.2">
      <c r="A73" s="289">
        <v>2920</v>
      </c>
      <c r="B73" s="290" t="s">
        <v>544</v>
      </c>
      <c r="C73" s="216">
        <v>44207</v>
      </c>
      <c r="D73" s="216">
        <v>3302</v>
      </c>
      <c r="E73" s="216">
        <v>47509</v>
      </c>
      <c r="F73" s="216">
        <v>28855</v>
      </c>
      <c r="G73" s="216">
        <v>4454</v>
      </c>
      <c r="H73" s="216">
        <v>24401</v>
      </c>
      <c r="I73" s="216">
        <v>76364</v>
      </c>
      <c r="J73" s="216">
        <v>28825</v>
      </c>
      <c r="K73" s="216">
        <v>47539</v>
      </c>
      <c r="L73" s="706" t="s">
        <v>543</v>
      </c>
      <c r="M73" s="707"/>
    </row>
    <row r="74" spans="1:13" x14ac:dyDescent="0.2">
      <c r="A74" s="282">
        <v>2930</v>
      </c>
      <c r="B74" s="283" t="s">
        <v>541</v>
      </c>
      <c r="C74" s="76">
        <v>2349</v>
      </c>
      <c r="D74" s="76">
        <v>0</v>
      </c>
      <c r="E74" s="76">
        <v>2349</v>
      </c>
      <c r="F74" s="76">
        <v>3869</v>
      </c>
      <c r="G74" s="76">
        <v>388</v>
      </c>
      <c r="H74" s="76">
        <v>3481</v>
      </c>
      <c r="I74" s="76">
        <v>6218</v>
      </c>
      <c r="J74" s="76">
        <v>0</v>
      </c>
      <c r="K74" s="76">
        <v>6218</v>
      </c>
      <c r="L74" s="712" t="s">
        <v>542</v>
      </c>
      <c r="M74" s="713"/>
    </row>
    <row r="75" spans="1:13" x14ac:dyDescent="0.2">
      <c r="A75" s="292">
        <v>30</v>
      </c>
      <c r="B75" s="293" t="s">
        <v>411</v>
      </c>
      <c r="C75" s="215">
        <v>114414</v>
      </c>
      <c r="D75" s="215">
        <v>20208</v>
      </c>
      <c r="E75" s="215">
        <v>134622</v>
      </c>
      <c r="F75" s="215">
        <v>283130</v>
      </c>
      <c r="G75" s="215">
        <v>16282</v>
      </c>
      <c r="H75" s="215">
        <v>266848</v>
      </c>
      <c r="I75" s="215">
        <v>417752</v>
      </c>
      <c r="J75" s="215">
        <v>0</v>
      </c>
      <c r="K75" s="215">
        <v>417752</v>
      </c>
      <c r="L75" s="710" t="s">
        <v>460</v>
      </c>
      <c r="M75" s="711"/>
    </row>
    <row r="76" spans="1:13" x14ac:dyDescent="0.2">
      <c r="A76" s="282">
        <v>3011</v>
      </c>
      <c r="B76" s="283" t="s">
        <v>540</v>
      </c>
      <c r="C76" s="76">
        <v>114414</v>
      </c>
      <c r="D76" s="76">
        <v>20208</v>
      </c>
      <c r="E76" s="76">
        <v>134622</v>
      </c>
      <c r="F76" s="76">
        <v>283130</v>
      </c>
      <c r="G76" s="76">
        <v>16282</v>
      </c>
      <c r="H76" s="76">
        <v>266848</v>
      </c>
      <c r="I76" s="76">
        <v>417752</v>
      </c>
      <c r="J76" s="76">
        <v>0</v>
      </c>
      <c r="K76" s="76">
        <v>417752</v>
      </c>
      <c r="L76" s="712" t="s">
        <v>461</v>
      </c>
      <c r="M76" s="713"/>
    </row>
    <row r="77" spans="1:13" x14ac:dyDescent="0.2">
      <c r="A77" s="292">
        <v>31</v>
      </c>
      <c r="B77" s="293" t="s">
        <v>412</v>
      </c>
      <c r="C77" s="215">
        <v>339867</v>
      </c>
      <c r="D77" s="215">
        <v>17112</v>
      </c>
      <c r="E77" s="215">
        <v>356979</v>
      </c>
      <c r="F77" s="215">
        <v>173564</v>
      </c>
      <c r="G77" s="215">
        <v>26568</v>
      </c>
      <c r="H77" s="215">
        <v>146996</v>
      </c>
      <c r="I77" s="215">
        <v>530543</v>
      </c>
      <c r="J77" s="215">
        <v>160741</v>
      </c>
      <c r="K77" s="215">
        <v>369802</v>
      </c>
      <c r="L77" s="710" t="s">
        <v>462</v>
      </c>
      <c r="M77" s="711"/>
    </row>
    <row r="78" spans="1:13" x14ac:dyDescent="0.2">
      <c r="A78" s="282">
        <v>3100</v>
      </c>
      <c r="B78" s="283" t="s">
        <v>412</v>
      </c>
      <c r="C78" s="76">
        <v>339867</v>
      </c>
      <c r="D78" s="76">
        <v>17112</v>
      </c>
      <c r="E78" s="76">
        <v>356979</v>
      </c>
      <c r="F78" s="76">
        <v>173564</v>
      </c>
      <c r="G78" s="76">
        <v>26568</v>
      </c>
      <c r="H78" s="76">
        <v>146996</v>
      </c>
      <c r="I78" s="76">
        <v>530543</v>
      </c>
      <c r="J78" s="76">
        <v>160741</v>
      </c>
      <c r="K78" s="76">
        <v>369802</v>
      </c>
      <c r="L78" s="712" t="s">
        <v>463</v>
      </c>
      <c r="M78" s="713"/>
    </row>
    <row r="79" spans="1:13" x14ac:dyDescent="0.2">
      <c r="A79" s="292">
        <v>32</v>
      </c>
      <c r="B79" s="293" t="s">
        <v>413</v>
      </c>
      <c r="C79" s="215">
        <v>-17623</v>
      </c>
      <c r="D79" s="215">
        <v>14192</v>
      </c>
      <c r="E79" s="215">
        <v>-3431</v>
      </c>
      <c r="F79" s="215">
        <v>19373</v>
      </c>
      <c r="G79" s="215">
        <v>5138</v>
      </c>
      <c r="H79" s="215">
        <v>14235</v>
      </c>
      <c r="I79" s="215">
        <v>15942</v>
      </c>
      <c r="J79" s="215">
        <v>1615</v>
      </c>
      <c r="K79" s="215">
        <v>14327</v>
      </c>
      <c r="L79" s="710" t="s">
        <v>464</v>
      </c>
      <c r="M79" s="711"/>
    </row>
    <row r="80" spans="1:13" x14ac:dyDescent="0.2">
      <c r="A80" s="295">
        <v>3250</v>
      </c>
      <c r="B80" s="296" t="s">
        <v>538</v>
      </c>
      <c r="C80" s="83">
        <v>-17623</v>
      </c>
      <c r="D80" s="83">
        <v>14192</v>
      </c>
      <c r="E80" s="83">
        <v>-3431</v>
      </c>
      <c r="F80" s="83">
        <v>19373</v>
      </c>
      <c r="G80" s="83">
        <v>5138</v>
      </c>
      <c r="H80" s="83">
        <v>14235</v>
      </c>
      <c r="I80" s="83">
        <v>15942</v>
      </c>
      <c r="J80" s="83">
        <v>1615</v>
      </c>
      <c r="K80" s="83">
        <v>14327</v>
      </c>
      <c r="L80" s="735" t="s">
        <v>539</v>
      </c>
      <c r="M80" s="736"/>
    </row>
    <row r="81" spans="1:14" ht="15.75" x14ac:dyDescent="0.2">
      <c r="A81" s="311" t="s">
        <v>87</v>
      </c>
      <c r="B81" s="317" t="s">
        <v>532</v>
      </c>
      <c r="C81" s="215">
        <f t="shared" ref="C81:J81" si="12">C82</f>
        <v>2681890</v>
      </c>
      <c r="D81" s="215">
        <f t="shared" si="12"/>
        <v>546220</v>
      </c>
      <c r="E81" s="215">
        <f t="shared" si="12"/>
        <v>3228110</v>
      </c>
      <c r="F81" s="215">
        <f t="shared" si="12"/>
        <v>11097000</v>
      </c>
      <c r="G81" s="215">
        <f t="shared" si="12"/>
        <v>443885</v>
      </c>
      <c r="H81" s="215">
        <f t="shared" si="12"/>
        <v>10653115</v>
      </c>
      <c r="I81" s="215">
        <f t="shared" si="12"/>
        <v>14325110</v>
      </c>
      <c r="J81" s="215">
        <f t="shared" si="12"/>
        <v>6823950</v>
      </c>
      <c r="K81" s="215">
        <f>K82</f>
        <v>7501160</v>
      </c>
      <c r="L81" s="714" t="s">
        <v>534</v>
      </c>
      <c r="M81" s="715"/>
    </row>
    <row r="82" spans="1:14" s="6" customFormat="1" x14ac:dyDescent="0.2">
      <c r="A82" s="328">
        <v>35</v>
      </c>
      <c r="B82" s="329" t="s">
        <v>532</v>
      </c>
      <c r="C82" s="330">
        <v>2681890</v>
      </c>
      <c r="D82" s="330">
        <v>546220</v>
      </c>
      <c r="E82" s="330">
        <v>3228110</v>
      </c>
      <c r="F82" s="330">
        <v>11097000</v>
      </c>
      <c r="G82" s="330">
        <v>443885</v>
      </c>
      <c r="H82" s="330">
        <v>10653115</v>
      </c>
      <c r="I82" s="330">
        <v>14325110</v>
      </c>
      <c r="J82" s="330">
        <v>6823950</v>
      </c>
      <c r="K82" s="330">
        <v>7501160</v>
      </c>
      <c r="L82" s="572" t="s">
        <v>533</v>
      </c>
      <c r="M82" s="572"/>
    </row>
    <row r="83" spans="1:14" ht="25.5" x14ac:dyDescent="0.2">
      <c r="A83" s="311" t="s">
        <v>88</v>
      </c>
      <c r="B83" s="317" t="s">
        <v>530</v>
      </c>
      <c r="C83" s="215">
        <f t="shared" ref="C83:J83" si="13">C84+C86+C88</f>
        <v>61687</v>
      </c>
      <c r="D83" s="215">
        <f t="shared" si="13"/>
        <v>303</v>
      </c>
      <c r="E83" s="215">
        <f t="shared" si="13"/>
        <v>61990</v>
      </c>
      <c r="F83" s="215">
        <f t="shared" si="13"/>
        <v>45512</v>
      </c>
      <c r="G83" s="215">
        <f t="shared" si="13"/>
        <v>11332</v>
      </c>
      <c r="H83" s="215">
        <f t="shared" si="13"/>
        <v>34180</v>
      </c>
      <c r="I83" s="215">
        <f t="shared" si="13"/>
        <v>107502</v>
      </c>
      <c r="J83" s="215">
        <f t="shared" si="13"/>
        <v>93292</v>
      </c>
      <c r="K83" s="215">
        <f>K84+K86+K88</f>
        <v>14210</v>
      </c>
      <c r="L83" s="714" t="s">
        <v>531</v>
      </c>
      <c r="M83" s="715"/>
    </row>
    <row r="84" spans="1:14" s="6" customFormat="1" x14ac:dyDescent="0.2">
      <c r="A84" s="328">
        <v>37</v>
      </c>
      <c r="B84" s="329" t="s">
        <v>415</v>
      </c>
      <c r="C84" s="330">
        <v>25077</v>
      </c>
      <c r="D84" s="330">
        <v>0</v>
      </c>
      <c r="E84" s="330">
        <v>25077</v>
      </c>
      <c r="F84" s="330">
        <v>21610</v>
      </c>
      <c r="G84" s="330">
        <v>544</v>
      </c>
      <c r="H84" s="330">
        <v>21066</v>
      </c>
      <c r="I84" s="330">
        <v>46687</v>
      </c>
      <c r="J84" s="330">
        <v>46687</v>
      </c>
      <c r="K84" s="330">
        <v>0</v>
      </c>
      <c r="L84" s="761" t="s">
        <v>467</v>
      </c>
      <c r="M84" s="761"/>
    </row>
    <row r="85" spans="1:14" x14ac:dyDescent="0.2">
      <c r="A85" s="289">
        <v>3700</v>
      </c>
      <c r="B85" s="290" t="s">
        <v>415</v>
      </c>
      <c r="C85" s="216">
        <v>25077</v>
      </c>
      <c r="D85" s="216">
        <v>0</v>
      </c>
      <c r="E85" s="216">
        <v>25077</v>
      </c>
      <c r="F85" s="216">
        <v>21610</v>
      </c>
      <c r="G85" s="216">
        <v>544</v>
      </c>
      <c r="H85" s="216">
        <v>21066</v>
      </c>
      <c r="I85" s="216">
        <v>46687</v>
      </c>
      <c r="J85" s="216">
        <v>46687</v>
      </c>
      <c r="K85" s="216">
        <v>0</v>
      </c>
      <c r="L85" s="706" t="s">
        <v>467</v>
      </c>
      <c r="M85" s="707"/>
    </row>
    <row r="86" spans="1:14" s="6" customFormat="1" ht="22.5" x14ac:dyDescent="0.2">
      <c r="A86" s="328">
        <v>38</v>
      </c>
      <c r="B86" s="329" t="s">
        <v>528</v>
      </c>
      <c r="C86" s="330">
        <v>3634</v>
      </c>
      <c r="D86" s="330">
        <v>303</v>
      </c>
      <c r="E86" s="330">
        <v>3937</v>
      </c>
      <c r="F86" s="330">
        <v>5555</v>
      </c>
      <c r="G86" s="330">
        <v>1228</v>
      </c>
      <c r="H86" s="330">
        <v>4327</v>
      </c>
      <c r="I86" s="330">
        <v>9492</v>
      </c>
      <c r="J86" s="330">
        <v>1190</v>
      </c>
      <c r="K86" s="330">
        <v>8302</v>
      </c>
      <c r="L86" s="761" t="s">
        <v>529</v>
      </c>
      <c r="M86" s="761"/>
      <c r="N86" s="358"/>
    </row>
    <row r="87" spans="1:14" x14ac:dyDescent="0.2">
      <c r="A87" s="289">
        <v>3830</v>
      </c>
      <c r="B87" s="290" t="s">
        <v>416</v>
      </c>
      <c r="C87" s="216">
        <v>3634</v>
      </c>
      <c r="D87" s="216">
        <v>303</v>
      </c>
      <c r="E87" s="216">
        <v>3937</v>
      </c>
      <c r="F87" s="216">
        <v>5555</v>
      </c>
      <c r="G87" s="216">
        <v>1228</v>
      </c>
      <c r="H87" s="216">
        <v>4327</v>
      </c>
      <c r="I87" s="216">
        <v>9492</v>
      </c>
      <c r="J87" s="216">
        <v>1190</v>
      </c>
      <c r="K87" s="216">
        <v>8302</v>
      </c>
      <c r="L87" s="706" t="s">
        <v>468</v>
      </c>
      <c r="M87" s="707"/>
    </row>
    <row r="88" spans="1:14" s="6" customFormat="1" x14ac:dyDescent="0.2">
      <c r="A88" s="328">
        <v>39</v>
      </c>
      <c r="B88" s="329" t="s">
        <v>527</v>
      </c>
      <c r="C88" s="330">
        <v>32976</v>
      </c>
      <c r="D88" s="330">
        <v>0</v>
      </c>
      <c r="E88" s="330">
        <v>32976</v>
      </c>
      <c r="F88" s="330">
        <v>18347</v>
      </c>
      <c r="G88" s="330">
        <v>9560</v>
      </c>
      <c r="H88" s="330">
        <v>8787</v>
      </c>
      <c r="I88" s="330">
        <v>51323</v>
      </c>
      <c r="J88" s="330">
        <v>45415</v>
      </c>
      <c r="K88" s="330">
        <v>5908</v>
      </c>
      <c r="L88" s="761" t="s">
        <v>469</v>
      </c>
      <c r="M88" s="761"/>
    </row>
    <row r="89" spans="1:14" x14ac:dyDescent="0.2">
      <c r="A89" s="289">
        <v>3900</v>
      </c>
      <c r="B89" s="290" t="s">
        <v>527</v>
      </c>
      <c r="C89" s="216">
        <v>32976</v>
      </c>
      <c r="D89" s="216">
        <v>0</v>
      </c>
      <c r="E89" s="216">
        <v>32976</v>
      </c>
      <c r="F89" s="216">
        <v>18347</v>
      </c>
      <c r="G89" s="216">
        <v>9560</v>
      </c>
      <c r="H89" s="216">
        <v>8787</v>
      </c>
      <c r="I89" s="216">
        <v>51323</v>
      </c>
      <c r="J89" s="216">
        <v>45415</v>
      </c>
      <c r="K89" s="216">
        <v>5908</v>
      </c>
      <c r="L89" s="706" t="s">
        <v>469</v>
      </c>
      <c r="M89" s="707"/>
    </row>
    <row r="90" spans="1:14" s="6" customFormat="1" ht="35.25" customHeight="1" x14ac:dyDescent="0.2">
      <c r="A90" s="744" t="s">
        <v>4</v>
      </c>
      <c r="B90" s="744"/>
      <c r="C90" s="402">
        <v>450362457</v>
      </c>
      <c r="D90" s="402">
        <v>18284729</v>
      </c>
      <c r="E90" s="402">
        <v>468647186</v>
      </c>
      <c r="F90" s="402">
        <v>107940268</v>
      </c>
      <c r="G90" s="402">
        <v>28480895</v>
      </c>
      <c r="H90" s="402">
        <v>79459373</v>
      </c>
      <c r="I90" s="402">
        <v>576587454</v>
      </c>
      <c r="J90" s="402">
        <v>37478795</v>
      </c>
      <c r="K90" s="402">
        <v>539108659</v>
      </c>
      <c r="L90" s="760" t="s">
        <v>0</v>
      </c>
      <c r="M90" s="760"/>
      <c r="N90" s="401"/>
    </row>
    <row r="91" spans="1:14" x14ac:dyDescent="0.2">
      <c r="A91" s="326"/>
      <c r="B91" s="327"/>
      <c r="C91" s="202"/>
      <c r="D91" s="202"/>
      <c r="E91" s="202"/>
      <c r="F91" s="202"/>
      <c r="G91" s="202"/>
      <c r="H91" s="202"/>
      <c r="I91" s="202"/>
      <c r="J91" s="202"/>
      <c r="K91" s="202"/>
      <c r="L91" s="202"/>
      <c r="M91" s="202"/>
    </row>
  </sheetData>
  <mergeCells count="100">
    <mergeCell ref="L37:M37"/>
    <mergeCell ref="L34:M34"/>
    <mergeCell ref="L35:M35"/>
    <mergeCell ref="L36:M36"/>
    <mergeCell ref="A1:M1"/>
    <mergeCell ref="A2:M2"/>
    <mergeCell ref="A3:M3"/>
    <mergeCell ref="A4:M4"/>
    <mergeCell ref="A5:M5"/>
    <mergeCell ref="L27:M27"/>
    <mergeCell ref="L25:M25"/>
    <mergeCell ref="L26:M26"/>
    <mergeCell ref="L23:M23"/>
    <mergeCell ref="L24:M24"/>
    <mergeCell ref="A6:B6"/>
    <mergeCell ref="A7:A10"/>
    <mergeCell ref="L30:M30"/>
    <mergeCell ref="L31:M31"/>
    <mergeCell ref="L33:M33"/>
    <mergeCell ref="L28:M28"/>
    <mergeCell ref="L29:M29"/>
    <mergeCell ref="L32:M32"/>
    <mergeCell ref="B7:B10"/>
    <mergeCell ref="C7:C8"/>
    <mergeCell ref="D7:D8"/>
    <mergeCell ref="C6:K6"/>
    <mergeCell ref="L7:M10"/>
    <mergeCell ref="C9:C10"/>
    <mergeCell ref="D9:D10"/>
    <mergeCell ref="E9:E10"/>
    <mergeCell ref="E7:E8"/>
    <mergeCell ref="F7:H7"/>
    <mergeCell ref="I7:K7"/>
    <mergeCell ref="F8:H8"/>
    <mergeCell ref="I8:K8"/>
    <mergeCell ref="L22:M22"/>
    <mergeCell ref="L21:M21"/>
    <mergeCell ref="L16:M16"/>
    <mergeCell ref="L20:M20"/>
    <mergeCell ref="L11:M11"/>
    <mergeCell ref="L12:M12"/>
    <mergeCell ref="L13:M13"/>
    <mergeCell ref="L14:M14"/>
    <mergeCell ref="L15:M15"/>
    <mergeCell ref="L18:M18"/>
    <mergeCell ref="L17:M17"/>
    <mergeCell ref="L19:M19"/>
    <mergeCell ref="L67:M67"/>
    <mergeCell ref="A90:B90"/>
    <mergeCell ref="L38:M38"/>
    <mergeCell ref="L39:M39"/>
    <mergeCell ref="L40:M40"/>
    <mergeCell ref="L41:M41"/>
    <mergeCell ref="L42:M42"/>
    <mergeCell ref="L43:M43"/>
    <mergeCell ref="L44:M44"/>
    <mergeCell ref="L45:M45"/>
    <mergeCell ref="L46:M46"/>
    <mergeCell ref="L47:M47"/>
    <mergeCell ref="L50:M50"/>
    <mergeCell ref="L51:M51"/>
    <mergeCell ref="L52:M52"/>
    <mergeCell ref="L53:M53"/>
    <mergeCell ref="L62:M62"/>
    <mergeCell ref="L63:M63"/>
    <mergeCell ref="L64:M64"/>
    <mergeCell ref="L65:M65"/>
    <mergeCell ref="L66:M66"/>
    <mergeCell ref="L48:M48"/>
    <mergeCell ref="L49:M49"/>
    <mergeCell ref="L60:M60"/>
    <mergeCell ref="L59:M59"/>
    <mergeCell ref="L61:M61"/>
    <mergeCell ref="L55:M55"/>
    <mergeCell ref="L56:M56"/>
    <mergeCell ref="L57:M57"/>
    <mergeCell ref="L58:M58"/>
    <mergeCell ref="L54:M54"/>
    <mergeCell ref="L68:M68"/>
    <mergeCell ref="L69:M69"/>
    <mergeCell ref="L70:M70"/>
    <mergeCell ref="L86:M86"/>
    <mergeCell ref="L88:M88"/>
    <mergeCell ref="L71:M71"/>
    <mergeCell ref="L90:M90"/>
    <mergeCell ref="L87:M87"/>
    <mergeCell ref="L89:M89"/>
    <mergeCell ref="L83:M83"/>
    <mergeCell ref="L73:M73"/>
    <mergeCell ref="L74:M74"/>
    <mergeCell ref="L75:M75"/>
    <mergeCell ref="L76:M76"/>
    <mergeCell ref="L85:M85"/>
    <mergeCell ref="L77:M77"/>
    <mergeCell ref="L78:M78"/>
    <mergeCell ref="L79:M79"/>
    <mergeCell ref="L80:M80"/>
    <mergeCell ref="L81:M81"/>
    <mergeCell ref="L82:M82"/>
    <mergeCell ref="L84:M84"/>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6" max="12" man="1"/>
    <brk id="8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0"/>
  <sheetViews>
    <sheetView view="pageBreakPreview" zoomScale="90" zoomScaleNormal="100" zoomScaleSheetLayoutView="90" workbookViewId="0">
      <selection activeCell="A13" sqref="A13:XFD14"/>
    </sheetView>
  </sheetViews>
  <sheetFormatPr defaultRowHeight="15" x14ac:dyDescent="0.2"/>
  <cols>
    <col min="1" max="1" width="5.77734375" customWidth="1"/>
    <col min="2" max="2" width="40.77734375" customWidth="1"/>
    <col min="3" max="9" width="8.77734375" customWidth="1"/>
    <col min="10" max="10" width="35.77734375" customWidth="1"/>
    <col min="11" max="11" width="5.77734375" customWidth="1"/>
  </cols>
  <sheetData>
    <row r="1" spans="1:11" s="129" customFormat="1" x14ac:dyDescent="0.2">
      <c r="A1" s="481"/>
      <c r="B1" s="481"/>
      <c r="C1" s="481"/>
      <c r="D1" s="481"/>
      <c r="E1" s="481"/>
      <c r="F1" s="481"/>
      <c r="G1" s="481"/>
      <c r="H1" s="481"/>
      <c r="I1" s="481"/>
      <c r="J1" s="481"/>
      <c r="K1" s="481"/>
    </row>
    <row r="2" spans="1:11" s="129" customFormat="1" ht="20.25" customHeight="1" x14ac:dyDescent="0.2">
      <c r="A2" s="678" t="s">
        <v>120</v>
      </c>
      <c r="B2" s="678"/>
      <c r="C2" s="678"/>
      <c r="D2" s="678"/>
      <c r="E2" s="678"/>
      <c r="F2" s="678"/>
      <c r="G2" s="678"/>
      <c r="H2" s="678"/>
      <c r="I2" s="678"/>
      <c r="J2" s="678"/>
      <c r="K2" s="678"/>
    </row>
    <row r="3" spans="1:11" s="129" customFormat="1" ht="20.25" x14ac:dyDescent="0.2">
      <c r="A3" s="678" t="s">
        <v>276</v>
      </c>
      <c r="B3" s="678"/>
      <c r="C3" s="678"/>
      <c r="D3" s="678"/>
      <c r="E3" s="678"/>
      <c r="F3" s="678"/>
      <c r="G3" s="678"/>
      <c r="H3" s="678"/>
      <c r="I3" s="678"/>
      <c r="J3" s="678"/>
      <c r="K3" s="678"/>
    </row>
    <row r="4" spans="1:11" s="129" customFormat="1" ht="15.75" customHeight="1" x14ac:dyDescent="0.2">
      <c r="A4" s="679" t="s">
        <v>121</v>
      </c>
      <c r="B4" s="679"/>
      <c r="C4" s="679"/>
      <c r="D4" s="679"/>
      <c r="E4" s="679"/>
      <c r="F4" s="679"/>
      <c r="G4" s="679"/>
      <c r="H4" s="679"/>
      <c r="I4" s="679"/>
      <c r="J4" s="679"/>
      <c r="K4" s="679"/>
    </row>
    <row r="5" spans="1:11" s="129" customFormat="1" ht="15.75" customHeight="1" x14ac:dyDescent="0.2">
      <c r="A5" s="679" t="s">
        <v>274</v>
      </c>
      <c r="B5" s="679"/>
      <c r="C5" s="679"/>
      <c r="D5" s="679"/>
      <c r="E5" s="679"/>
      <c r="F5" s="679"/>
      <c r="G5" s="679"/>
      <c r="H5" s="679"/>
      <c r="I5" s="679"/>
      <c r="J5" s="679"/>
      <c r="K5" s="679"/>
    </row>
    <row r="6" spans="1:11" s="129" customFormat="1" ht="15.75" x14ac:dyDescent="0.2">
      <c r="A6" s="763" t="s">
        <v>650</v>
      </c>
      <c r="B6" s="763"/>
      <c r="C6" s="681" t="s">
        <v>517</v>
      </c>
      <c r="D6" s="681"/>
      <c r="E6" s="681"/>
      <c r="F6" s="681"/>
      <c r="G6" s="681"/>
      <c r="H6" s="681"/>
      <c r="I6" s="681"/>
      <c r="K6" s="137" t="s">
        <v>651</v>
      </c>
    </row>
    <row r="7" spans="1:11" s="129" customFormat="1" ht="29.25" customHeight="1" x14ac:dyDescent="0.2">
      <c r="A7" s="676" t="s">
        <v>281</v>
      </c>
      <c r="B7" s="682" t="s">
        <v>3</v>
      </c>
      <c r="C7" s="670" t="s">
        <v>271</v>
      </c>
      <c r="D7" s="671"/>
      <c r="E7" s="668" t="s">
        <v>73</v>
      </c>
      <c r="F7" s="668" t="s">
        <v>72</v>
      </c>
      <c r="G7" s="668" t="s">
        <v>71</v>
      </c>
      <c r="H7" s="668" t="s">
        <v>70</v>
      </c>
      <c r="I7" s="668" t="s">
        <v>625</v>
      </c>
      <c r="J7" s="660" t="s">
        <v>7</v>
      </c>
      <c r="K7" s="661"/>
    </row>
    <row r="8" spans="1:11" s="129" customFormat="1" ht="29.25" customHeight="1" x14ac:dyDescent="0.2">
      <c r="A8" s="677"/>
      <c r="B8" s="683"/>
      <c r="C8" s="685" t="s">
        <v>272</v>
      </c>
      <c r="D8" s="686"/>
      <c r="E8" s="669"/>
      <c r="F8" s="669"/>
      <c r="G8" s="669"/>
      <c r="H8" s="669"/>
      <c r="I8" s="669"/>
      <c r="J8" s="662"/>
      <c r="K8" s="663"/>
    </row>
    <row r="9" spans="1:11" s="129" customFormat="1" ht="29.25" customHeight="1" x14ac:dyDescent="0.2">
      <c r="A9" s="674" t="s">
        <v>50</v>
      </c>
      <c r="B9" s="683"/>
      <c r="C9" s="138" t="s">
        <v>74</v>
      </c>
      <c r="D9" s="139" t="s">
        <v>13</v>
      </c>
      <c r="E9" s="672" t="s">
        <v>270</v>
      </c>
      <c r="F9" s="672" t="s">
        <v>269</v>
      </c>
      <c r="G9" s="672" t="s">
        <v>268</v>
      </c>
      <c r="H9" s="672" t="s">
        <v>267</v>
      </c>
      <c r="I9" s="672" t="s">
        <v>266</v>
      </c>
      <c r="J9" s="662"/>
      <c r="K9" s="663"/>
    </row>
    <row r="10" spans="1:11" s="129" customFormat="1" ht="29.25" customHeight="1" x14ac:dyDescent="0.2">
      <c r="A10" s="675"/>
      <c r="B10" s="684"/>
      <c r="C10" s="140" t="s">
        <v>76</v>
      </c>
      <c r="D10" s="140" t="s">
        <v>75</v>
      </c>
      <c r="E10" s="673"/>
      <c r="F10" s="673"/>
      <c r="G10" s="673"/>
      <c r="H10" s="673"/>
      <c r="I10" s="673"/>
      <c r="J10" s="664"/>
      <c r="K10" s="665"/>
    </row>
    <row r="11" spans="1:11" ht="15.75" x14ac:dyDescent="0.2">
      <c r="A11" s="257" t="s">
        <v>377</v>
      </c>
      <c r="B11" s="275" t="s">
        <v>383</v>
      </c>
      <c r="C11" s="276">
        <v>368070946</v>
      </c>
      <c r="D11" s="276">
        <v>13073941</v>
      </c>
      <c r="E11" s="276">
        <v>8437104</v>
      </c>
      <c r="F11" s="276">
        <v>9294984</v>
      </c>
      <c r="G11" s="332">
        <v>5.54</v>
      </c>
      <c r="H11" s="332">
        <v>3.69</v>
      </c>
      <c r="I11" s="276">
        <v>280208</v>
      </c>
      <c r="J11" s="700" t="s">
        <v>417</v>
      </c>
      <c r="K11" s="701"/>
    </row>
    <row r="12" spans="1:11" x14ac:dyDescent="0.2">
      <c r="A12" s="251" t="s">
        <v>378</v>
      </c>
      <c r="B12" s="277" t="s">
        <v>519</v>
      </c>
      <c r="C12" s="278">
        <v>362373373</v>
      </c>
      <c r="D12" s="278">
        <v>10319443</v>
      </c>
      <c r="E12" s="278">
        <v>19031034</v>
      </c>
      <c r="F12" s="278">
        <v>20824559</v>
      </c>
      <c r="G12" s="333">
        <v>5.22</v>
      </c>
      <c r="H12" s="333">
        <v>3.39</v>
      </c>
      <c r="I12" s="278">
        <v>510560</v>
      </c>
      <c r="J12" s="704" t="s">
        <v>314</v>
      </c>
      <c r="K12" s="705"/>
    </row>
    <row r="13" spans="1:11" x14ac:dyDescent="0.2">
      <c r="A13" s="285" t="s">
        <v>380</v>
      </c>
      <c r="B13" s="286" t="s">
        <v>384</v>
      </c>
      <c r="C13" s="174">
        <v>463893</v>
      </c>
      <c r="D13" s="174">
        <v>286413</v>
      </c>
      <c r="E13" s="174">
        <v>388878</v>
      </c>
      <c r="F13" s="174">
        <v>592680</v>
      </c>
      <c r="G13" s="337">
        <v>11.04</v>
      </c>
      <c r="H13" s="337">
        <v>23.34</v>
      </c>
      <c r="I13" s="174">
        <v>127238</v>
      </c>
      <c r="J13" s="721" t="s">
        <v>418</v>
      </c>
      <c r="K13" s="722"/>
    </row>
    <row r="14" spans="1:11" x14ac:dyDescent="0.2">
      <c r="A14" s="282" t="s">
        <v>379</v>
      </c>
      <c r="B14" s="283" t="s">
        <v>385</v>
      </c>
      <c r="C14" s="76">
        <v>463893</v>
      </c>
      <c r="D14" s="76">
        <v>286413</v>
      </c>
      <c r="E14" s="76">
        <v>388878</v>
      </c>
      <c r="F14" s="76">
        <v>592680</v>
      </c>
      <c r="G14" s="344">
        <v>11.04</v>
      </c>
      <c r="H14" s="344">
        <v>23.34</v>
      </c>
      <c r="I14" s="76">
        <v>127238</v>
      </c>
      <c r="J14" s="712" t="s">
        <v>520</v>
      </c>
      <c r="K14" s="713"/>
    </row>
    <row r="15" spans="1:11" x14ac:dyDescent="0.2">
      <c r="A15" s="285" t="s">
        <v>381</v>
      </c>
      <c r="B15" s="286" t="s">
        <v>386</v>
      </c>
      <c r="C15" s="174">
        <v>5233680</v>
      </c>
      <c r="D15" s="174">
        <v>2468085</v>
      </c>
      <c r="E15" s="174">
        <v>340609</v>
      </c>
      <c r="F15" s="174">
        <v>478135</v>
      </c>
      <c r="G15" s="337">
        <v>16.36</v>
      </c>
      <c r="H15" s="337">
        <v>12.41</v>
      </c>
      <c r="I15" s="174">
        <v>102008</v>
      </c>
      <c r="J15" s="721" t="s">
        <v>419</v>
      </c>
      <c r="K15" s="722"/>
    </row>
    <row r="16" spans="1:11" x14ac:dyDescent="0.2">
      <c r="A16" s="271" t="s">
        <v>382</v>
      </c>
      <c r="B16" s="272" t="s">
        <v>518</v>
      </c>
      <c r="C16" s="217">
        <v>5233680</v>
      </c>
      <c r="D16" s="217">
        <v>2468085</v>
      </c>
      <c r="E16" s="217">
        <v>340609</v>
      </c>
      <c r="F16" s="217">
        <v>478135</v>
      </c>
      <c r="G16" s="345">
        <v>16.36</v>
      </c>
      <c r="H16" s="345">
        <v>12.41</v>
      </c>
      <c r="I16" s="217">
        <v>102008</v>
      </c>
      <c r="J16" s="723" t="s">
        <v>420</v>
      </c>
      <c r="K16" s="723"/>
    </row>
    <row r="17" spans="1:11" ht="15.75" x14ac:dyDescent="0.2">
      <c r="A17" s="262" t="s">
        <v>86</v>
      </c>
      <c r="B17" s="288" t="s">
        <v>387</v>
      </c>
      <c r="C17" s="174">
        <v>59461154</v>
      </c>
      <c r="D17" s="174">
        <v>7012836</v>
      </c>
      <c r="E17" s="174">
        <v>811516</v>
      </c>
      <c r="F17" s="174">
        <v>1454995</v>
      </c>
      <c r="G17" s="337">
        <v>3.13</v>
      </c>
      <c r="H17" s="337">
        <v>41.1</v>
      </c>
      <c r="I17" s="174">
        <v>79706</v>
      </c>
      <c r="J17" s="745" t="s">
        <v>421</v>
      </c>
      <c r="K17" s="746"/>
    </row>
    <row r="18" spans="1:11" x14ac:dyDescent="0.2">
      <c r="A18" s="251">
        <v>10</v>
      </c>
      <c r="B18" s="277" t="s">
        <v>388</v>
      </c>
      <c r="C18" s="75">
        <f>C19+C21+C20+C22+C23+C24+C26+C25</f>
        <v>184890</v>
      </c>
      <c r="D18" s="75">
        <f>D19+D21+D20+D22+D23+D24+D26+D25</f>
        <v>169834</v>
      </c>
      <c r="E18" s="75">
        <v>74073</v>
      </c>
      <c r="F18" s="75">
        <v>214357</v>
      </c>
      <c r="G18" s="338">
        <v>8.56</v>
      </c>
      <c r="H18" s="338">
        <v>56.88</v>
      </c>
      <c r="I18" s="75">
        <v>31220</v>
      </c>
      <c r="J18" s="704" t="s">
        <v>422</v>
      </c>
      <c r="K18" s="705"/>
    </row>
    <row r="19" spans="1:11" x14ac:dyDescent="0.2">
      <c r="A19" s="279">
        <v>1010</v>
      </c>
      <c r="B19" s="280" t="s">
        <v>389</v>
      </c>
      <c r="C19" s="173">
        <v>3764</v>
      </c>
      <c r="D19" s="173">
        <v>8684</v>
      </c>
      <c r="E19" s="173">
        <v>69531</v>
      </c>
      <c r="F19" s="173">
        <v>179505</v>
      </c>
      <c r="G19" s="343">
        <v>23.68</v>
      </c>
      <c r="H19" s="343">
        <v>37.58</v>
      </c>
      <c r="I19" s="173">
        <v>44761</v>
      </c>
      <c r="J19" s="719" t="s">
        <v>423</v>
      </c>
      <c r="K19" s="720"/>
    </row>
    <row r="20" spans="1:11" x14ac:dyDescent="0.2">
      <c r="A20" s="282">
        <v>1030</v>
      </c>
      <c r="B20" s="283" t="s">
        <v>594</v>
      </c>
      <c r="C20" s="76">
        <v>9779</v>
      </c>
      <c r="D20" s="76">
        <v>4002</v>
      </c>
      <c r="E20" s="76">
        <v>147248</v>
      </c>
      <c r="F20" s="76">
        <v>441981</v>
      </c>
      <c r="G20" s="344">
        <v>3.15</v>
      </c>
      <c r="H20" s="344">
        <v>63.54</v>
      </c>
      <c r="I20" s="76">
        <v>36719</v>
      </c>
      <c r="J20" s="712" t="s">
        <v>424</v>
      </c>
      <c r="K20" s="713"/>
    </row>
    <row r="21" spans="1:11" x14ac:dyDescent="0.2">
      <c r="A21" s="279">
        <v>1050</v>
      </c>
      <c r="B21" s="280" t="s">
        <v>390</v>
      </c>
      <c r="C21" s="173">
        <v>41417</v>
      </c>
      <c r="D21" s="173">
        <v>13146</v>
      </c>
      <c r="E21" s="173">
        <v>114101</v>
      </c>
      <c r="F21" s="173">
        <v>275130</v>
      </c>
      <c r="G21" s="343">
        <v>5.0999999999999996</v>
      </c>
      <c r="H21" s="343">
        <v>53.43</v>
      </c>
      <c r="I21" s="173">
        <v>25878</v>
      </c>
      <c r="J21" s="719" t="s">
        <v>425</v>
      </c>
      <c r="K21" s="720"/>
    </row>
    <row r="22" spans="1:11" x14ac:dyDescent="0.2">
      <c r="A22" s="282">
        <v>1061</v>
      </c>
      <c r="B22" s="283" t="s">
        <v>391</v>
      </c>
      <c r="C22" s="76">
        <v>35556</v>
      </c>
      <c r="D22" s="76">
        <v>46848</v>
      </c>
      <c r="E22" s="76">
        <v>108842</v>
      </c>
      <c r="F22" s="76">
        <v>455117</v>
      </c>
      <c r="G22" s="344">
        <v>2.65</v>
      </c>
      <c r="H22" s="344">
        <v>73.430000000000007</v>
      </c>
      <c r="I22" s="76">
        <v>49314</v>
      </c>
      <c r="J22" s="712" t="s">
        <v>426</v>
      </c>
      <c r="K22" s="713"/>
    </row>
    <row r="23" spans="1:11" x14ac:dyDescent="0.2">
      <c r="A23" s="279">
        <v>1071</v>
      </c>
      <c r="B23" s="280" t="s">
        <v>392</v>
      </c>
      <c r="C23" s="173">
        <v>82271</v>
      </c>
      <c r="D23" s="173">
        <v>87098</v>
      </c>
      <c r="E23" s="173">
        <v>55005</v>
      </c>
      <c r="F23" s="173">
        <v>134118</v>
      </c>
      <c r="G23" s="343">
        <v>14.74</v>
      </c>
      <c r="H23" s="343">
        <v>44.24</v>
      </c>
      <c r="I23" s="173">
        <v>25746</v>
      </c>
      <c r="J23" s="719" t="s">
        <v>427</v>
      </c>
      <c r="K23" s="720"/>
    </row>
    <row r="24" spans="1:11" x14ac:dyDescent="0.2">
      <c r="A24" s="282">
        <v>1073</v>
      </c>
      <c r="B24" s="283" t="s">
        <v>521</v>
      </c>
      <c r="C24" s="76">
        <v>3014</v>
      </c>
      <c r="D24" s="76">
        <v>2580</v>
      </c>
      <c r="E24" s="76">
        <v>58875</v>
      </c>
      <c r="F24" s="76">
        <v>123935</v>
      </c>
      <c r="G24" s="344">
        <v>7.59</v>
      </c>
      <c r="H24" s="344">
        <v>44.9</v>
      </c>
      <c r="I24" s="76">
        <v>26879</v>
      </c>
      <c r="J24" s="712" t="s">
        <v>428</v>
      </c>
      <c r="K24" s="713"/>
    </row>
    <row r="25" spans="1:11" x14ac:dyDescent="0.2">
      <c r="A25" s="279">
        <v>1079</v>
      </c>
      <c r="B25" s="280" t="s">
        <v>523</v>
      </c>
      <c r="C25" s="173">
        <v>7980</v>
      </c>
      <c r="D25" s="173">
        <v>5796</v>
      </c>
      <c r="E25" s="173">
        <v>108748</v>
      </c>
      <c r="F25" s="173">
        <v>213869</v>
      </c>
      <c r="G25" s="343">
        <v>9.7200000000000006</v>
      </c>
      <c r="H25" s="343">
        <v>39.43</v>
      </c>
      <c r="I25" s="173">
        <v>36223</v>
      </c>
      <c r="J25" s="719" t="s">
        <v>522</v>
      </c>
      <c r="K25" s="720"/>
    </row>
    <row r="26" spans="1:11" x14ac:dyDescent="0.2">
      <c r="A26" s="282">
        <v>1080</v>
      </c>
      <c r="B26" s="283" t="s">
        <v>393</v>
      </c>
      <c r="C26" s="76">
        <v>1109</v>
      </c>
      <c r="D26" s="76">
        <v>1680</v>
      </c>
      <c r="E26" s="76">
        <v>73481</v>
      </c>
      <c r="F26" s="76">
        <v>284821</v>
      </c>
      <c r="G26" s="344">
        <v>3.45</v>
      </c>
      <c r="H26" s="344">
        <v>70.75</v>
      </c>
      <c r="I26" s="76">
        <v>42005</v>
      </c>
      <c r="J26" s="712" t="s">
        <v>429</v>
      </c>
      <c r="K26" s="713"/>
    </row>
    <row r="27" spans="1:11" x14ac:dyDescent="0.2">
      <c r="A27" s="285">
        <v>11</v>
      </c>
      <c r="B27" s="286" t="s">
        <v>394</v>
      </c>
      <c r="C27" s="174">
        <f>C28+C29</f>
        <v>81597</v>
      </c>
      <c r="D27" s="174">
        <f>D28+D29</f>
        <v>93277</v>
      </c>
      <c r="E27" s="174">
        <v>105924</v>
      </c>
      <c r="F27" s="174">
        <v>275708</v>
      </c>
      <c r="G27" s="337">
        <v>9.91</v>
      </c>
      <c r="H27" s="337">
        <v>51.67</v>
      </c>
      <c r="I27" s="174">
        <v>46314</v>
      </c>
      <c r="J27" s="721" t="s">
        <v>430</v>
      </c>
      <c r="K27" s="722"/>
    </row>
    <row r="28" spans="1:11" ht="22.5" x14ac:dyDescent="0.2">
      <c r="A28" s="282">
        <v>1105</v>
      </c>
      <c r="B28" s="283" t="s">
        <v>525</v>
      </c>
      <c r="C28" s="76">
        <v>-2276</v>
      </c>
      <c r="D28" s="76">
        <v>34550</v>
      </c>
      <c r="E28" s="76">
        <v>94070</v>
      </c>
      <c r="F28" s="76">
        <v>511238</v>
      </c>
      <c r="G28" s="344">
        <v>8.52</v>
      </c>
      <c r="H28" s="344">
        <v>73.08</v>
      </c>
      <c r="I28" s="76">
        <v>73983</v>
      </c>
      <c r="J28" s="712" t="s">
        <v>524</v>
      </c>
      <c r="K28" s="713"/>
    </row>
    <row r="29" spans="1:11" x14ac:dyDescent="0.2">
      <c r="A29" s="279">
        <v>1106</v>
      </c>
      <c r="B29" s="280" t="s">
        <v>526</v>
      </c>
      <c r="C29" s="173">
        <v>83873</v>
      </c>
      <c r="D29" s="173">
        <v>58727</v>
      </c>
      <c r="E29" s="173">
        <v>109491</v>
      </c>
      <c r="F29" s="173">
        <v>204836</v>
      </c>
      <c r="G29" s="343">
        <v>10.95</v>
      </c>
      <c r="H29" s="343">
        <v>35.6</v>
      </c>
      <c r="I29" s="173">
        <v>37962</v>
      </c>
      <c r="J29" s="719" t="s">
        <v>431</v>
      </c>
      <c r="K29" s="720"/>
    </row>
    <row r="30" spans="1:11" x14ac:dyDescent="0.2">
      <c r="A30" s="251">
        <v>13</v>
      </c>
      <c r="B30" s="277" t="s">
        <v>395</v>
      </c>
      <c r="C30" s="75">
        <v>25266</v>
      </c>
      <c r="D30" s="75">
        <v>10958</v>
      </c>
      <c r="E30" s="75">
        <v>70674</v>
      </c>
      <c r="F30" s="75">
        <v>163799</v>
      </c>
      <c r="G30" s="338">
        <v>7.97</v>
      </c>
      <c r="H30" s="338">
        <v>48.88</v>
      </c>
      <c r="I30" s="75">
        <v>19603</v>
      </c>
      <c r="J30" s="704" t="s">
        <v>432</v>
      </c>
      <c r="K30" s="705"/>
    </row>
    <row r="31" spans="1:11" x14ac:dyDescent="0.2">
      <c r="A31" s="279">
        <v>1392</v>
      </c>
      <c r="B31" s="280" t="s">
        <v>593</v>
      </c>
      <c r="C31" s="173">
        <v>25266</v>
      </c>
      <c r="D31" s="173">
        <v>10958</v>
      </c>
      <c r="E31" s="173">
        <v>70674</v>
      </c>
      <c r="F31" s="173">
        <v>163799</v>
      </c>
      <c r="G31" s="343">
        <v>7.97</v>
      </c>
      <c r="H31" s="343">
        <v>48.88</v>
      </c>
      <c r="I31" s="173">
        <v>19603</v>
      </c>
      <c r="J31" s="719" t="s">
        <v>433</v>
      </c>
      <c r="K31" s="720"/>
    </row>
    <row r="32" spans="1:11" x14ac:dyDescent="0.2">
      <c r="A32" s="251">
        <v>14</v>
      </c>
      <c r="B32" s="277" t="s">
        <v>396</v>
      </c>
      <c r="C32" s="75">
        <f>C33+C34</f>
        <v>144959</v>
      </c>
      <c r="D32" s="75">
        <f>D33+D34</f>
        <v>85962</v>
      </c>
      <c r="E32" s="75">
        <v>56375</v>
      </c>
      <c r="F32" s="75">
        <v>97512</v>
      </c>
      <c r="G32" s="338">
        <v>10.94</v>
      </c>
      <c r="H32" s="338">
        <v>31.25</v>
      </c>
      <c r="I32" s="75">
        <v>20560</v>
      </c>
      <c r="J32" s="704" t="s">
        <v>434</v>
      </c>
      <c r="K32" s="705"/>
    </row>
    <row r="33" spans="1:11" ht="14.25" customHeight="1" x14ac:dyDescent="0.2">
      <c r="A33" s="279">
        <v>1411</v>
      </c>
      <c r="B33" s="280" t="s">
        <v>591</v>
      </c>
      <c r="C33" s="173">
        <v>4113</v>
      </c>
      <c r="D33" s="173">
        <v>7899</v>
      </c>
      <c r="E33" s="173">
        <v>42384</v>
      </c>
      <c r="F33" s="173">
        <v>115746</v>
      </c>
      <c r="G33" s="343">
        <v>5.04</v>
      </c>
      <c r="H33" s="343">
        <v>58.34</v>
      </c>
      <c r="I33" s="173">
        <v>24156</v>
      </c>
      <c r="J33" s="719" t="s">
        <v>592</v>
      </c>
      <c r="K33" s="720"/>
    </row>
    <row r="34" spans="1:11" ht="18" customHeight="1" x14ac:dyDescent="0.2">
      <c r="A34" s="282">
        <v>1412</v>
      </c>
      <c r="B34" s="283" t="s">
        <v>590</v>
      </c>
      <c r="C34" s="76">
        <v>140846</v>
      </c>
      <c r="D34" s="76">
        <v>78063</v>
      </c>
      <c r="E34" s="76">
        <v>57550</v>
      </c>
      <c r="F34" s="76">
        <v>95980</v>
      </c>
      <c r="G34" s="344">
        <v>11.54</v>
      </c>
      <c r="H34" s="344">
        <v>28.5</v>
      </c>
      <c r="I34" s="76">
        <v>20255</v>
      </c>
      <c r="J34" s="712" t="s">
        <v>595</v>
      </c>
      <c r="K34" s="713"/>
    </row>
    <row r="35" spans="1:11" x14ac:dyDescent="0.2">
      <c r="A35" s="285">
        <v>15</v>
      </c>
      <c r="B35" s="286" t="s">
        <v>588</v>
      </c>
      <c r="C35" s="287">
        <f>C36+C37</f>
        <v>12071</v>
      </c>
      <c r="D35" s="287">
        <f>D36+D37</f>
        <v>3344</v>
      </c>
      <c r="E35" s="287">
        <v>142177</v>
      </c>
      <c r="F35" s="287">
        <v>223908</v>
      </c>
      <c r="G35" s="336">
        <v>4.96</v>
      </c>
      <c r="H35" s="336">
        <v>31.54</v>
      </c>
      <c r="I35" s="287">
        <v>31250</v>
      </c>
      <c r="J35" s="721" t="s">
        <v>435</v>
      </c>
      <c r="K35" s="722"/>
    </row>
    <row r="36" spans="1:11" x14ac:dyDescent="0.2">
      <c r="A36" s="282" t="s">
        <v>401</v>
      </c>
      <c r="B36" s="283" t="s">
        <v>587</v>
      </c>
      <c r="C36" s="76">
        <v>2129</v>
      </c>
      <c r="D36" s="76">
        <v>745</v>
      </c>
      <c r="E36" s="76">
        <v>133106</v>
      </c>
      <c r="F36" s="76">
        <v>141230</v>
      </c>
      <c r="G36" s="344">
        <v>3.03</v>
      </c>
      <c r="H36" s="344">
        <v>2.72</v>
      </c>
      <c r="I36" s="76">
        <v>37253</v>
      </c>
      <c r="J36" s="712" t="s">
        <v>436</v>
      </c>
      <c r="K36" s="713"/>
    </row>
    <row r="37" spans="1:11" x14ac:dyDescent="0.2">
      <c r="A37" s="279">
        <v>1520</v>
      </c>
      <c r="B37" s="280" t="s">
        <v>398</v>
      </c>
      <c r="C37" s="173">
        <v>9942</v>
      </c>
      <c r="D37" s="173">
        <v>2599</v>
      </c>
      <c r="E37" s="173">
        <v>144445</v>
      </c>
      <c r="F37" s="173">
        <v>244578</v>
      </c>
      <c r="G37" s="343">
        <v>5.24</v>
      </c>
      <c r="H37" s="343">
        <v>35.700000000000003</v>
      </c>
      <c r="I37" s="173">
        <v>29871</v>
      </c>
      <c r="J37" s="719" t="s">
        <v>437</v>
      </c>
      <c r="K37" s="720"/>
    </row>
    <row r="38" spans="1:11" ht="33.75" x14ac:dyDescent="0.2">
      <c r="A38" s="251">
        <v>16</v>
      </c>
      <c r="B38" s="277" t="s">
        <v>584</v>
      </c>
      <c r="C38" s="75">
        <v>178907</v>
      </c>
      <c r="D38" s="75">
        <v>122362</v>
      </c>
      <c r="E38" s="75">
        <v>85353</v>
      </c>
      <c r="F38" s="75">
        <v>169193</v>
      </c>
      <c r="G38" s="338">
        <v>7.79</v>
      </c>
      <c r="H38" s="338">
        <v>41.76</v>
      </c>
      <c r="I38" s="75">
        <v>31982</v>
      </c>
      <c r="J38" s="704" t="s">
        <v>585</v>
      </c>
      <c r="K38" s="705"/>
    </row>
    <row r="39" spans="1:11" x14ac:dyDescent="0.2">
      <c r="A39" s="279">
        <v>1622</v>
      </c>
      <c r="B39" s="280" t="s">
        <v>583</v>
      </c>
      <c r="C39" s="173">
        <v>178907</v>
      </c>
      <c r="D39" s="173">
        <v>122362</v>
      </c>
      <c r="E39" s="173">
        <v>85353</v>
      </c>
      <c r="F39" s="173">
        <v>169193</v>
      </c>
      <c r="G39" s="343">
        <v>7.79</v>
      </c>
      <c r="H39" s="343">
        <v>41.76</v>
      </c>
      <c r="I39" s="173">
        <v>31982</v>
      </c>
      <c r="J39" s="719" t="s">
        <v>586</v>
      </c>
      <c r="K39" s="720"/>
    </row>
    <row r="40" spans="1:11" x14ac:dyDescent="0.2">
      <c r="A40" s="251">
        <v>17</v>
      </c>
      <c r="B40" s="277" t="s">
        <v>582</v>
      </c>
      <c r="C40" s="75">
        <f>C41+C42</f>
        <v>29696</v>
      </c>
      <c r="D40" s="75">
        <f>D41+D42</f>
        <v>15686</v>
      </c>
      <c r="E40" s="75">
        <v>87102</v>
      </c>
      <c r="F40" s="75">
        <v>205981</v>
      </c>
      <c r="G40" s="338">
        <v>4.42</v>
      </c>
      <c r="H40" s="338">
        <v>53.3</v>
      </c>
      <c r="I40" s="75">
        <v>28677</v>
      </c>
      <c r="J40" s="704" t="s">
        <v>438</v>
      </c>
      <c r="K40" s="705"/>
    </row>
    <row r="41" spans="1:11" x14ac:dyDescent="0.2">
      <c r="A41" s="279">
        <v>1702</v>
      </c>
      <c r="B41" s="280" t="s">
        <v>399</v>
      </c>
      <c r="C41" s="173">
        <v>13711</v>
      </c>
      <c r="D41" s="173">
        <v>9126</v>
      </c>
      <c r="E41" s="173">
        <v>97868</v>
      </c>
      <c r="F41" s="173">
        <v>281195</v>
      </c>
      <c r="G41" s="343">
        <v>3.61</v>
      </c>
      <c r="H41" s="343">
        <v>61.59</v>
      </c>
      <c r="I41" s="173">
        <v>36948</v>
      </c>
      <c r="J41" s="719" t="s">
        <v>581</v>
      </c>
      <c r="K41" s="720"/>
    </row>
    <row r="42" spans="1:11" x14ac:dyDescent="0.2">
      <c r="A42" s="295">
        <v>1709</v>
      </c>
      <c r="B42" s="296" t="s">
        <v>400</v>
      </c>
      <c r="C42" s="83">
        <v>15985</v>
      </c>
      <c r="D42" s="83">
        <v>6560</v>
      </c>
      <c r="E42" s="83">
        <v>78254</v>
      </c>
      <c r="F42" s="83">
        <v>144172</v>
      </c>
      <c r="G42" s="346">
        <v>5.72</v>
      </c>
      <c r="H42" s="346">
        <v>40.01</v>
      </c>
      <c r="I42" s="83">
        <v>21867</v>
      </c>
      <c r="J42" s="735" t="s">
        <v>440</v>
      </c>
      <c r="K42" s="736"/>
    </row>
    <row r="43" spans="1:11" x14ac:dyDescent="0.2">
      <c r="A43" s="285">
        <v>18</v>
      </c>
      <c r="B43" s="286" t="s">
        <v>580</v>
      </c>
      <c r="C43" s="287">
        <f>C44+C45</f>
        <v>314675</v>
      </c>
      <c r="D43" s="287">
        <f>D44+D45</f>
        <v>316828</v>
      </c>
      <c r="E43" s="287">
        <v>205726</v>
      </c>
      <c r="F43" s="287">
        <v>300271</v>
      </c>
      <c r="G43" s="336">
        <v>8.7899999999999991</v>
      </c>
      <c r="H43" s="336">
        <v>22.7</v>
      </c>
      <c r="I43" s="287">
        <v>79826</v>
      </c>
      <c r="J43" s="721" t="s">
        <v>441</v>
      </c>
      <c r="K43" s="722"/>
    </row>
    <row r="44" spans="1:11" ht="22.5" x14ac:dyDescent="0.2">
      <c r="A44" s="282">
        <v>1811</v>
      </c>
      <c r="B44" s="283" t="s">
        <v>579</v>
      </c>
      <c r="C44" s="76">
        <v>310249</v>
      </c>
      <c r="D44" s="76">
        <v>310427</v>
      </c>
      <c r="E44" s="76">
        <v>206376</v>
      </c>
      <c r="F44" s="76">
        <v>297332</v>
      </c>
      <c r="G44" s="344">
        <v>8.9499999999999993</v>
      </c>
      <c r="H44" s="344">
        <v>21.64</v>
      </c>
      <c r="I44" s="76">
        <v>79515</v>
      </c>
      <c r="J44" s="712" t="s">
        <v>442</v>
      </c>
      <c r="K44" s="713"/>
    </row>
    <row r="45" spans="1:11" x14ac:dyDescent="0.2">
      <c r="A45" s="279">
        <v>1820</v>
      </c>
      <c r="B45" s="280" t="s">
        <v>578</v>
      </c>
      <c r="C45" s="173">
        <v>4426</v>
      </c>
      <c r="D45" s="173">
        <v>6401</v>
      </c>
      <c r="E45" s="173">
        <v>166561</v>
      </c>
      <c r="F45" s="173">
        <v>477117</v>
      </c>
      <c r="G45" s="343">
        <v>2.59</v>
      </c>
      <c r="H45" s="343">
        <v>62.5</v>
      </c>
      <c r="I45" s="173">
        <v>98474</v>
      </c>
      <c r="J45" s="719" t="s">
        <v>443</v>
      </c>
      <c r="K45" s="720"/>
    </row>
    <row r="46" spans="1:11" x14ac:dyDescent="0.2">
      <c r="A46" s="251">
        <v>19</v>
      </c>
      <c r="B46" s="277" t="s">
        <v>577</v>
      </c>
      <c r="C46" s="75">
        <v>8322040</v>
      </c>
      <c r="D46" s="75">
        <v>499763</v>
      </c>
      <c r="E46" s="75">
        <v>8387137</v>
      </c>
      <c r="F46" s="75">
        <v>27017206</v>
      </c>
      <c r="G46" s="338">
        <v>1.49</v>
      </c>
      <c r="H46" s="338">
        <v>67.47</v>
      </c>
      <c r="I46" s="75">
        <v>465762</v>
      </c>
      <c r="J46" s="704" t="s">
        <v>444</v>
      </c>
      <c r="K46" s="705"/>
    </row>
    <row r="47" spans="1:11" x14ac:dyDescent="0.2">
      <c r="A47" s="285">
        <v>20</v>
      </c>
      <c r="B47" s="286" t="s">
        <v>576</v>
      </c>
      <c r="C47" s="287">
        <v>42929718</v>
      </c>
      <c r="D47" s="287">
        <v>2544831</v>
      </c>
      <c r="E47" s="287">
        <v>5634144</v>
      </c>
      <c r="F47" s="287">
        <v>7152698</v>
      </c>
      <c r="G47" s="336">
        <v>2.72</v>
      </c>
      <c r="H47" s="336">
        <v>18.510000000000002</v>
      </c>
      <c r="I47" s="287">
        <v>300807</v>
      </c>
      <c r="J47" s="721" t="s">
        <v>445</v>
      </c>
      <c r="K47" s="722"/>
    </row>
    <row r="48" spans="1:11" ht="22.5" x14ac:dyDescent="0.2">
      <c r="A48" s="251">
        <v>21</v>
      </c>
      <c r="B48" s="277" t="s">
        <v>571</v>
      </c>
      <c r="C48" s="75">
        <v>11158</v>
      </c>
      <c r="D48" s="75">
        <v>2322</v>
      </c>
      <c r="E48" s="75">
        <v>51896</v>
      </c>
      <c r="F48" s="75">
        <v>111701</v>
      </c>
      <c r="G48" s="338">
        <v>7.59</v>
      </c>
      <c r="H48" s="338">
        <v>45.95</v>
      </c>
      <c r="I48" s="75">
        <v>8632</v>
      </c>
      <c r="J48" s="704" t="s">
        <v>569</v>
      </c>
      <c r="K48" s="705"/>
    </row>
    <row r="49" spans="1:11" ht="15" customHeight="1" x14ac:dyDescent="0.2">
      <c r="A49" s="279">
        <v>2100</v>
      </c>
      <c r="B49" s="280" t="s">
        <v>572</v>
      </c>
      <c r="C49" s="173">
        <v>11158</v>
      </c>
      <c r="D49" s="173">
        <v>2322</v>
      </c>
      <c r="E49" s="173">
        <v>51896</v>
      </c>
      <c r="F49" s="173">
        <v>111701</v>
      </c>
      <c r="G49" s="343">
        <v>7.59</v>
      </c>
      <c r="H49" s="343">
        <v>45.95</v>
      </c>
      <c r="I49" s="173">
        <v>8632</v>
      </c>
      <c r="J49" s="719" t="s">
        <v>597</v>
      </c>
      <c r="K49" s="720"/>
    </row>
    <row r="50" spans="1:11" x14ac:dyDescent="0.2">
      <c r="A50" s="251">
        <v>22</v>
      </c>
      <c r="B50" s="277" t="s">
        <v>573</v>
      </c>
      <c r="C50" s="75">
        <v>284155</v>
      </c>
      <c r="D50" s="75">
        <v>191479</v>
      </c>
      <c r="E50" s="75">
        <v>118725</v>
      </c>
      <c r="F50" s="75">
        <v>321584</v>
      </c>
      <c r="G50" s="338">
        <v>4.75</v>
      </c>
      <c r="H50" s="338">
        <v>58.33</v>
      </c>
      <c r="I50" s="75">
        <v>40294</v>
      </c>
      <c r="J50" s="704" t="s">
        <v>446</v>
      </c>
      <c r="K50" s="705"/>
    </row>
    <row r="51" spans="1:11" x14ac:dyDescent="0.2">
      <c r="A51" s="289">
        <v>2220</v>
      </c>
      <c r="B51" s="290" t="s">
        <v>402</v>
      </c>
      <c r="C51" s="216">
        <v>284155</v>
      </c>
      <c r="D51" s="216">
        <v>191479</v>
      </c>
      <c r="E51" s="216">
        <v>118725</v>
      </c>
      <c r="F51" s="216">
        <v>321584</v>
      </c>
      <c r="G51" s="347">
        <v>4.75</v>
      </c>
      <c r="H51" s="347">
        <v>58.33</v>
      </c>
      <c r="I51" s="216">
        <v>40294</v>
      </c>
      <c r="J51" s="706" t="s">
        <v>447</v>
      </c>
      <c r="K51" s="707"/>
    </row>
    <row r="52" spans="1:11" x14ac:dyDescent="0.2">
      <c r="A52" s="251">
        <v>23</v>
      </c>
      <c r="B52" s="277" t="s">
        <v>575</v>
      </c>
      <c r="C52" s="75">
        <f>C53+C54+C55+C56+C57</f>
        <v>2193845</v>
      </c>
      <c r="D52" s="75">
        <f>D53+D54+D55+D56+D57</f>
        <v>891437</v>
      </c>
      <c r="E52" s="75">
        <v>184827</v>
      </c>
      <c r="F52" s="75">
        <v>471302</v>
      </c>
      <c r="G52" s="338">
        <v>3.68</v>
      </c>
      <c r="H52" s="338">
        <v>57.11</v>
      </c>
      <c r="I52" s="75">
        <v>43679</v>
      </c>
      <c r="J52" s="704" t="s">
        <v>448</v>
      </c>
      <c r="K52" s="705"/>
    </row>
    <row r="53" spans="1:11" x14ac:dyDescent="0.2">
      <c r="A53" s="279">
        <v>2310</v>
      </c>
      <c r="B53" s="280" t="s">
        <v>404</v>
      </c>
      <c r="C53" s="173">
        <v>37149</v>
      </c>
      <c r="D53" s="173">
        <v>28478</v>
      </c>
      <c r="E53" s="173">
        <v>83638</v>
      </c>
      <c r="F53" s="173">
        <v>226821</v>
      </c>
      <c r="G53" s="343">
        <v>6.75</v>
      </c>
      <c r="H53" s="343">
        <v>56.38</v>
      </c>
      <c r="I53" s="173">
        <v>33464</v>
      </c>
      <c r="J53" s="719" t="s">
        <v>449</v>
      </c>
      <c r="K53" s="720"/>
    </row>
    <row r="54" spans="1:11" x14ac:dyDescent="0.2">
      <c r="A54" s="282">
        <v>2394</v>
      </c>
      <c r="B54" s="283" t="s">
        <v>405</v>
      </c>
      <c r="C54" s="76">
        <v>865040</v>
      </c>
      <c r="D54" s="76">
        <v>120556</v>
      </c>
      <c r="E54" s="76">
        <v>617991</v>
      </c>
      <c r="F54" s="76">
        <v>1012478</v>
      </c>
      <c r="G54" s="344">
        <v>2.4</v>
      </c>
      <c r="H54" s="344">
        <v>36.57</v>
      </c>
      <c r="I54" s="76">
        <v>62238</v>
      </c>
      <c r="J54" s="712" t="s">
        <v>450</v>
      </c>
      <c r="K54" s="713"/>
    </row>
    <row r="55" spans="1:11" x14ac:dyDescent="0.2">
      <c r="A55" s="279">
        <v>2395</v>
      </c>
      <c r="B55" s="280" t="s">
        <v>565</v>
      </c>
      <c r="C55" s="173">
        <v>1021424</v>
      </c>
      <c r="D55" s="173">
        <v>640850</v>
      </c>
      <c r="E55" s="173">
        <v>144100</v>
      </c>
      <c r="F55" s="173">
        <v>457999</v>
      </c>
      <c r="G55" s="343">
        <v>3.53</v>
      </c>
      <c r="H55" s="343">
        <v>65.010000000000005</v>
      </c>
      <c r="I55" s="173">
        <v>43918</v>
      </c>
      <c r="J55" s="719" t="s">
        <v>451</v>
      </c>
      <c r="K55" s="720"/>
    </row>
    <row r="56" spans="1:11" x14ac:dyDescent="0.2">
      <c r="A56" s="282">
        <v>2396</v>
      </c>
      <c r="B56" s="283" t="s">
        <v>406</v>
      </c>
      <c r="C56" s="76">
        <v>20689</v>
      </c>
      <c r="D56" s="76">
        <v>36342</v>
      </c>
      <c r="E56" s="76">
        <v>46988</v>
      </c>
      <c r="F56" s="76">
        <v>120963</v>
      </c>
      <c r="G56" s="344">
        <v>11.62</v>
      </c>
      <c r="H56" s="344">
        <v>49.54</v>
      </c>
      <c r="I56" s="76">
        <v>26742</v>
      </c>
      <c r="J56" s="712" t="s">
        <v>452</v>
      </c>
      <c r="K56" s="713"/>
    </row>
    <row r="57" spans="1:11" x14ac:dyDescent="0.2">
      <c r="A57" s="289">
        <v>2399</v>
      </c>
      <c r="B57" s="290" t="s">
        <v>564</v>
      </c>
      <c r="C57" s="216">
        <v>249543</v>
      </c>
      <c r="D57" s="216">
        <v>65211</v>
      </c>
      <c r="E57" s="216">
        <v>202925</v>
      </c>
      <c r="F57" s="216">
        <v>370978</v>
      </c>
      <c r="G57" s="347">
        <v>6.29</v>
      </c>
      <c r="H57" s="347">
        <v>39.01</v>
      </c>
      <c r="I57" s="216">
        <v>39048</v>
      </c>
      <c r="J57" s="706" t="s">
        <v>563</v>
      </c>
      <c r="K57" s="707"/>
    </row>
    <row r="58" spans="1:11" x14ac:dyDescent="0.2">
      <c r="A58" s="251">
        <v>24</v>
      </c>
      <c r="B58" s="277" t="s">
        <v>407</v>
      </c>
      <c r="C58" s="75">
        <v>3318514</v>
      </c>
      <c r="D58" s="75">
        <v>1213838</v>
      </c>
      <c r="E58" s="75">
        <v>1198726</v>
      </c>
      <c r="F58" s="75">
        <v>3413747</v>
      </c>
      <c r="G58" s="338">
        <v>5.16</v>
      </c>
      <c r="H58" s="338">
        <v>59.72</v>
      </c>
      <c r="I58" s="75">
        <v>251729</v>
      </c>
      <c r="J58" s="704" t="s">
        <v>453</v>
      </c>
      <c r="K58" s="705"/>
    </row>
    <row r="59" spans="1:11" ht="22.5" x14ac:dyDescent="0.2">
      <c r="A59" s="292">
        <v>25</v>
      </c>
      <c r="B59" s="293" t="s">
        <v>566</v>
      </c>
      <c r="C59" s="215">
        <f>C60+C61+C62+C63</f>
        <v>1162813</v>
      </c>
      <c r="D59" s="215">
        <f>D60+D61+D62+D63</f>
        <v>555977</v>
      </c>
      <c r="E59" s="215">
        <v>87512</v>
      </c>
      <c r="F59" s="215">
        <v>201325</v>
      </c>
      <c r="G59" s="348">
        <v>4.72</v>
      </c>
      <c r="H59" s="348">
        <v>51.82</v>
      </c>
      <c r="I59" s="215">
        <v>26583</v>
      </c>
      <c r="J59" s="710" t="s">
        <v>562</v>
      </c>
      <c r="K59" s="711"/>
    </row>
    <row r="60" spans="1:11" x14ac:dyDescent="0.2">
      <c r="A60" s="282">
        <v>2511</v>
      </c>
      <c r="B60" s="283" t="s">
        <v>408</v>
      </c>
      <c r="C60" s="76">
        <v>1107215</v>
      </c>
      <c r="D60" s="76">
        <v>516020</v>
      </c>
      <c r="E60" s="76">
        <v>86615</v>
      </c>
      <c r="F60" s="76">
        <v>198818</v>
      </c>
      <c r="G60" s="344">
        <v>4.2</v>
      </c>
      <c r="H60" s="344">
        <v>52.23</v>
      </c>
      <c r="I60" s="76">
        <v>25863</v>
      </c>
      <c r="J60" s="712" t="s">
        <v>454</v>
      </c>
      <c r="K60" s="713"/>
    </row>
    <row r="61" spans="1:11" x14ac:dyDescent="0.2">
      <c r="A61" s="289">
        <v>2591</v>
      </c>
      <c r="B61" s="290" t="s">
        <v>560</v>
      </c>
      <c r="C61" s="216">
        <v>14169</v>
      </c>
      <c r="D61" s="216">
        <v>7919</v>
      </c>
      <c r="E61" s="216">
        <v>133619</v>
      </c>
      <c r="F61" s="216">
        <v>304295</v>
      </c>
      <c r="G61" s="347">
        <v>38.520000000000003</v>
      </c>
      <c r="H61" s="347">
        <v>17.57</v>
      </c>
      <c r="I61" s="216">
        <v>44994</v>
      </c>
      <c r="J61" s="706" t="s">
        <v>561</v>
      </c>
      <c r="K61" s="707"/>
    </row>
    <row r="62" spans="1:11" x14ac:dyDescent="0.2">
      <c r="A62" s="282">
        <v>2592</v>
      </c>
      <c r="B62" s="283" t="s">
        <v>567</v>
      </c>
      <c r="C62" s="76">
        <v>31220</v>
      </c>
      <c r="D62" s="76">
        <v>18917</v>
      </c>
      <c r="E62" s="76">
        <v>124411</v>
      </c>
      <c r="F62" s="76">
        <v>283192</v>
      </c>
      <c r="G62" s="344">
        <v>2.68</v>
      </c>
      <c r="H62" s="344">
        <v>53.39</v>
      </c>
      <c r="I62" s="76">
        <v>45149</v>
      </c>
      <c r="J62" s="712" t="s">
        <v>455</v>
      </c>
      <c r="K62" s="713"/>
    </row>
    <row r="63" spans="1:11" x14ac:dyDescent="0.2">
      <c r="A63" s="320">
        <v>2599</v>
      </c>
      <c r="B63" s="290" t="s">
        <v>558</v>
      </c>
      <c r="C63" s="216">
        <v>10209</v>
      </c>
      <c r="D63" s="216">
        <v>13121</v>
      </c>
      <c r="E63" s="216">
        <v>71900</v>
      </c>
      <c r="F63" s="216">
        <v>194450</v>
      </c>
      <c r="G63" s="347">
        <v>11.05</v>
      </c>
      <c r="H63" s="347">
        <v>51.97</v>
      </c>
      <c r="I63" s="216">
        <v>35655</v>
      </c>
      <c r="J63" s="706" t="s">
        <v>559</v>
      </c>
      <c r="K63" s="707"/>
    </row>
    <row r="64" spans="1:11" x14ac:dyDescent="0.2">
      <c r="A64" s="305">
        <v>27</v>
      </c>
      <c r="B64" s="277" t="s">
        <v>409</v>
      </c>
      <c r="C64" s="75">
        <f>C65+C66+C67+C68</f>
        <v>-53075</v>
      </c>
      <c r="D64" s="75">
        <f>D65+D66+D67+D68</f>
        <v>62075</v>
      </c>
      <c r="E64" s="75">
        <v>134133</v>
      </c>
      <c r="F64" s="75">
        <v>1184289</v>
      </c>
      <c r="G64" s="338">
        <v>1.97</v>
      </c>
      <c r="H64" s="338">
        <v>86.7</v>
      </c>
      <c r="I64" s="75">
        <v>54024</v>
      </c>
      <c r="J64" s="704" t="s">
        <v>456</v>
      </c>
      <c r="K64" s="705"/>
    </row>
    <row r="65" spans="1:11" ht="27" customHeight="1" x14ac:dyDescent="0.2">
      <c r="A65" s="289">
        <v>2710</v>
      </c>
      <c r="B65" s="290" t="s">
        <v>555</v>
      </c>
      <c r="C65" s="216">
        <v>28490</v>
      </c>
      <c r="D65" s="216">
        <v>18796</v>
      </c>
      <c r="E65" s="216">
        <v>168455</v>
      </c>
      <c r="F65" s="216">
        <v>437444</v>
      </c>
      <c r="G65" s="347">
        <v>5.51</v>
      </c>
      <c r="H65" s="347">
        <v>55.98</v>
      </c>
      <c r="I65" s="216">
        <v>60244</v>
      </c>
      <c r="J65" s="706" t="s">
        <v>556</v>
      </c>
      <c r="K65" s="707"/>
    </row>
    <row r="66" spans="1:11" ht="27" customHeight="1" x14ac:dyDescent="0.2">
      <c r="A66" s="282">
        <v>2730</v>
      </c>
      <c r="B66" s="283" t="s">
        <v>554</v>
      </c>
      <c r="C66" s="76">
        <v>-104164</v>
      </c>
      <c r="D66" s="76">
        <v>20559</v>
      </c>
      <c r="E66" s="76">
        <v>115767</v>
      </c>
      <c r="F66" s="76">
        <v>2750090</v>
      </c>
      <c r="G66" s="344">
        <v>0.86</v>
      </c>
      <c r="H66" s="344">
        <v>94.93</v>
      </c>
      <c r="I66" s="76">
        <v>54102</v>
      </c>
      <c r="J66" s="712" t="s">
        <v>557</v>
      </c>
      <c r="K66" s="713"/>
    </row>
    <row r="67" spans="1:11" x14ac:dyDescent="0.2">
      <c r="A67" s="289">
        <v>2740</v>
      </c>
      <c r="B67" s="290" t="s">
        <v>553</v>
      </c>
      <c r="C67" s="216">
        <v>-326</v>
      </c>
      <c r="D67" s="216">
        <v>593</v>
      </c>
      <c r="E67" s="216">
        <v>52494</v>
      </c>
      <c r="F67" s="216">
        <v>84516</v>
      </c>
      <c r="G67" s="347">
        <v>14.51</v>
      </c>
      <c r="H67" s="347">
        <v>23.38</v>
      </c>
      <c r="I67" s="216">
        <v>21170</v>
      </c>
      <c r="J67" s="706" t="s">
        <v>457</v>
      </c>
      <c r="K67" s="707"/>
    </row>
    <row r="68" spans="1:11" x14ac:dyDescent="0.2">
      <c r="A68" s="282">
        <v>2790</v>
      </c>
      <c r="B68" s="283" t="s">
        <v>552</v>
      </c>
      <c r="C68" s="76">
        <v>22925</v>
      </c>
      <c r="D68" s="76">
        <v>22127</v>
      </c>
      <c r="E68" s="76">
        <v>130862</v>
      </c>
      <c r="F68" s="76">
        <v>406785</v>
      </c>
      <c r="G68" s="344">
        <v>5.73</v>
      </c>
      <c r="H68" s="344">
        <v>62.1</v>
      </c>
      <c r="I68" s="76">
        <v>51577</v>
      </c>
      <c r="J68" s="712" t="s">
        <v>458</v>
      </c>
      <c r="K68" s="713"/>
    </row>
    <row r="69" spans="1:11" x14ac:dyDescent="0.2">
      <c r="A69" s="292">
        <v>28</v>
      </c>
      <c r="B69" s="293" t="s">
        <v>551</v>
      </c>
      <c r="C69" s="215">
        <f>C70+C71</f>
        <v>30748</v>
      </c>
      <c r="D69" s="215">
        <f>D70+D71</f>
        <v>38827</v>
      </c>
      <c r="E69" s="215">
        <v>57649</v>
      </c>
      <c r="F69" s="215">
        <v>176563</v>
      </c>
      <c r="G69" s="348">
        <v>2.54</v>
      </c>
      <c r="H69" s="348">
        <v>64.81</v>
      </c>
      <c r="I69" s="215">
        <v>30006</v>
      </c>
      <c r="J69" s="710" t="s">
        <v>459</v>
      </c>
      <c r="K69" s="711"/>
    </row>
    <row r="70" spans="1:11" ht="45" x14ac:dyDescent="0.2">
      <c r="A70" s="282">
        <v>2810</v>
      </c>
      <c r="B70" s="296" t="s">
        <v>549</v>
      </c>
      <c r="C70" s="83">
        <v>28310</v>
      </c>
      <c r="D70" s="83">
        <v>36349</v>
      </c>
      <c r="E70" s="83">
        <v>57009</v>
      </c>
      <c r="F70" s="83">
        <v>175312</v>
      </c>
      <c r="G70" s="346">
        <v>1.76</v>
      </c>
      <c r="H70" s="346">
        <v>65.72</v>
      </c>
      <c r="I70" s="83">
        <v>30116</v>
      </c>
      <c r="J70" s="735" t="s">
        <v>550</v>
      </c>
      <c r="K70" s="736"/>
    </row>
    <row r="71" spans="1:11" ht="33.75" x14ac:dyDescent="0.2">
      <c r="A71" s="289">
        <v>2820</v>
      </c>
      <c r="B71" s="290" t="s">
        <v>548</v>
      </c>
      <c r="C71" s="216">
        <v>2438</v>
      </c>
      <c r="D71" s="216">
        <v>2478</v>
      </c>
      <c r="E71" s="216">
        <v>65779</v>
      </c>
      <c r="F71" s="216">
        <v>192481</v>
      </c>
      <c r="G71" s="347">
        <v>11.52</v>
      </c>
      <c r="H71" s="347">
        <v>54.31</v>
      </c>
      <c r="I71" s="216">
        <v>28481</v>
      </c>
      <c r="J71" s="706" t="s">
        <v>547</v>
      </c>
      <c r="K71" s="707"/>
    </row>
    <row r="72" spans="1:11" x14ac:dyDescent="0.2">
      <c r="A72" s="305">
        <v>29</v>
      </c>
      <c r="B72" s="277" t="s">
        <v>545</v>
      </c>
      <c r="C72" s="75">
        <f>C73+C74</f>
        <v>36009</v>
      </c>
      <c r="D72" s="75">
        <f>D73+D74</f>
        <v>10548</v>
      </c>
      <c r="E72" s="75">
        <v>95515</v>
      </c>
      <c r="F72" s="75">
        <v>158205</v>
      </c>
      <c r="G72" s="338">
        <v>5.86</v>
      </c>
      <c r="H72" s="338">
        <v>33.76</v>
      </c>
      <c r="I72" s="75">
        <v>20285</v>
      </c>
      <c r="J72" s="704" t="s">
        <v>546</v>
      </c>
      <c r="K72" s="705"/>
    </row>
    <row r="73" spans="1:11" ht="27" customHeight="1" x14ac:dyDescent="0.2">
      <c r="A73" s="289">
        <v>2920</v>
      </c>
      <c r="B73" s="290" t="s">
        <v>544</v>
      </c>
      <c r="C73" s="216">
        <v>35002</v>
      </c>
      <c r="D73" s="216">
        <v>9205</v>
      </c>
      <c r="E73" s="216">
        <v>98363</v>
      </c>
      <c r="F73" s="216">
        <v>158105</v>
      </c>
      <c r="G73" s="347">
        <v>5.83</v>
      </c>
      <c r="H73" s="347">
        <v>31.95</v>
      </c>
      <c r="I73" s="216">
        <v>19138</v>
      </c>
      <c r="J73" s="706" t="s">
        <v>543</v>
      </c>
      <c r="K73" s="707"/>
    </row>
    <row r="74" spans="1:11" x14ac:dyDescent="0.2">
      <c r="A74" s="282">
        <v>2930</v>
      </c>
      <c r="B74" s="283" t="s">
        <v>541</v>
      </c>
      <c r="C74" s="76">
        <v>1007</v>
      </c>
      <c r="D74" s="76">
        <v>1343</v>
      </c>
      <c r="E74" s="76">
        <v>60240</v>
      </c>
      <c r="F74" s="76">
        <v>159445</v>
      </c>
      <c r="G74" s="344">
        <v>6.24</v>
      </c>
      <c r="H74" s="344">
        <v>55.98</v>
      </c>
      <c r="I74" s="76">
        <v>34429</v>
      </c>
      <c r="J74" s="712" t="s">
        <v>542</v>
      </c>
      <c r="K74" s="713"/>
    </row>
    <row r="75" spans="1:11" x14ac:dyDescent="0.2">
      <c r="A75" s="292">
        <v>30</v>
      </c>
      <c r="B75" s="293" t="s">
        <v>411</v>
      </c>
      <c r="C75" s="215">
        <v>25039</v>
      </c>
      <c r="D75" s="215">
        <v>89373</v>
      </c>
      <c r="E75" s="215">
        <v>173481</v>
      </c>
      <c r="F75" s="215">
        <v>538340</v>
      </c>
      <c r="G75" s="348">
        <v>3.9</v>
      </c>
      <c r="H75" s="348">
        <v>63.88</v>
      </c>
      <c r="I75" s="215">
        <v>115172</v>
      </c>
      <c r="J75" s="710" t="s">
        <v>460</v>
      </c>
      <c r="K75" s="711"/>
    </row>
    <row r="76" spans="1:11" x14ac:dyDescent="0.2">
      <c r="A76" s="282">
        <v>3011</v>
      </c>
      <c r="B76" s="283" t="s">
        <v>540</v>
      </c>
      <c r="C76" s="76">
        <v>25039</v>
      </c>
      <c r="D76" s="76">
        <v>89373</v>
      </c>
      <c r="E76" s="76">
        <v>173481</v>
      </c>
      <c r="F76" s="76">
        <v>538340</v>
      </c>
      <c r="G76" s="344">
        <v>3.9</v>
      </c>
      <c r="H76" s="344">
        <v>63.88</v>
      </c>
      <c r="I76" s="76">
        <v>115172</v>
      </c>
      <c r="J76" s="712" t="s">
        <v>461</v>
      </c>
      <c r="K76" s="713"/>
    </row>
    <row r="77" spans="1:11" x14ac:dyDescent="0.2">
      <c r="A77" s="292">
        <v>31</v>
      </c>
      <c r="B77" s="293" t="s">
        <v>412</v>
      </c>
      <c r="C77" s="215">
        <v>249581</v>
      </c>
      <c r="D77" s="215">
        <v>90287</v>
      </c>
      <c r="E77" s="215">
        <v>125697</v>
      </c>
      <c r="F77" s="215">
        <v>186811</v>
      </c>
      <c r="G77" s="348">
        <v>5.01</v>
      </c>
      <c r="H77" s="348">
        <v>27.71</v>
      </c>
      <c r="I77" s="215">
        <v>31859</v>
      </c>
      <c r="J77" s="710" t="s">
        <v>462</v>
      </c>
      <c r="K77" s="711"/>
    </row>
    <row r="78" spans="1:11" x14ac:dyDescent="0.2">
      <c r="A78" s="282">
        <v>3100</v>
      </c>
      <c r="B78" s="283" t="s">
        <v>412</v>
      </c>
      <c r="C78" s="76">
        <v>249581</v>
      </c>
      <c r="D78" s="76">
        <v>90287</v>
      </c>
      <c r="E78" s="76">
        <v>125697</v>
      </c>
      <c r="F78" s="76">
        <v>186811</v>
      </c>
      <c r="G78" s="344">
        <v>5.01</v>
      </c>
      <c r="H78" s="344">
        <v>27.71</v>
      </c>
      <c r="I78" s="76">
        <v>31859</v>
      </c>
      <c r="J78" s="712" t="s">
        <v>463</v>
      </c>
      <c r="K78" s="713"/>
    </row>
    <row r="79" spans="1:11" x14ac:dyDescent="0.2">
      <c r="A79" s="292">
        <v>32</v>
      </c>
      <c r="B79" s="293" t="s">
        <v>413</v>
      </c>
      <c r="C79" s="215">
        <v>-21452</v>
      </c>
      <c r="D79" s="215">
        <v>3828</v>
      </c>
      <c r="E79" s="215">
        <v>-50474</v>
      </c>
      <c r="F79" s="215">
        <v>234435</v>
      </c>
      <c r="G79" s="348">
        <v>32.229999999999997</v>
      </c>
      <c r="H79" s="348">
        <v>89.3</v>
      </c>
      <c r="I79" s="215">
        <v>56295</v>
      </c>
      <c r="J79" s="710" t="s">
        <v>464</v>
      </c>
      <c r="K79" s="711"/>
    </row>
    <row r="80" spans="1:11" x14ac:dyDescent="0.2">
      <c r="A80" s="282">
        <v>3250</v>
      </c>
      <c r="B80" s="283" t="s">
        <v>538</v>
      </c>
      <c r="C80" s="76">
        <v>-21452</v>
      </c>
      <c r="D80" s="76">
        <v>3828</v>
      </c>
      <c r="E80" s="76">
        <v>-50474</v>
      </c>
      <c r="F80" s="76">
        <v>234435</v>
      </c>
      <c r="G80" s="344">
        <v>32.229999999999997</v>
      </c>
      <c r="H80" s="344">
        <v>89.3</v>
      </c>
      <c r="I80" s="76">
        <v>56295</v>
      </c>
      <c r="J80" s="712" t="s">
        <v>539</v>
      </c>
      <c r="K80" s="713"/>
    </row>
    <row r="81" spans="1:11" s="225" customFormat="1" ht="15.75" x14ac:dyDescent="0.2">
      <c r="A81" s="311" t="s">
        <v>87</v>
      </c>
      <c r="B81" s="317" t="s">
        <v>532</v>
      </c>
      <c r="C81" s="215">
        <v>1384193</v>
      </c>
      <c r="D81" s="215">
        <v>1297698</v>
      </c>
      <c r="E81" s="215">
        <v>668900</v>
      </c>
      <c r="F81" s="215">
        <v>2968320</v>
      </c>
      <c r="G81" s="348">
        <v>3.1</v>
      </c>
      <c r="H81" s="348">
        <v>74.37</v>
      </c>
      <c r="I81" s="215">
        <v>268897</v>
      </c>
      <c r="J81" s="714" t="s">
        <v>534</v>
      </c>
      <c r="K81" s="715"/>
    </row>
    <row r="82" spans="1:11" x14ac:dyDescent="0.2">
      <c r="A82" s="305">
        <v>35</v>
      </c>
      <c r="B82" s="277" t="s">
        <v>532</v>
      </c>
      <c r="C82" s="75">
        <v>1384193</v>
      </c>
      <c r="D82" s="75">
        <v>1297698</v>
      </c>
      <c r="E82" s="75">
        <v>668900</v>
      </c>
      <c r="F82" s="75">
        <v>2968320</v>
      </c>
      <c r="G82" s="338">
        <v>3.1</v>
      </c>
      <c r="H82" s="338">
        <v>74.37</v>
      </c>
      <c r="I82" s="75">
        <v>268897</v>
      </c>
      <c r="J82" s="704" t="s">
        <v>533</v>
      </c>
      <c r="K82" s="705"/>
    </row>
    <row r="83" spans="1:11" ht="25.5" x14ac:dyDescent="0.2">
      <c r="A83" s="311" t="s">
        <v>88</v>
      </c>
      <c r="B83" s="317" t="s">
        <v>530</v>
      </c>
      <c r="C83" s="215">
        <v>45501</v>
      </c>
      <c r="D83" s="215">
        <v>16186</v>
      </c>
      <c r="E83" s="215">
        <v>268356</v>
      </c>
      <c r="F83" s="215">
        <v>465378</v>
      </c>
      <c r="G83" s="348">
        <v>10.54</v>
      </c>
      <c r="H83" s="348">
        <v>31.79</v>
      </c>
      <c r="I83" s="215">
        <v>71304</v>
      </c>
      <c r="J83" s="714" t="s">
        <v>531</v>
      </c>
      <c r="K83" s="715"/>
    </row>
    <row r="84" spans="1:11" x14ac:dyDescent="0.2">
      <c r="A84" s="305">
        <v>37</v>
      </c>
      <c r="B84" s="277" t="s">
        <v>415</v>
      </c>
      <c r="C84" s="75">
        <v>18453</v>
      </c>
      <c r="D84" s="75">
        <v>6623</v>
      </c>
      <c r="E84" s="75">
        <v>583174</v>
      </c>
      <c r="F84" s="75">
        <v>1085744</v>
      </c>
      <c r="G84" s="338">
        <v>1.17</v>
      </c>
      <c r="H84" s="338">
        <v>45.12</v>
      </c>
      <c r="I84" s="75">
        <v>154024</v>
      </c>
      <c r="J84" s="704" t="s">
        <v>467</v>
      </c>
      <c r="K84" s="705"/>
    </row>
    <row r="85" spans="1:11" x14ac:dyDescent="0.2">
      <c r="A85" s="289">
        <v>3700</v>
      </c>
      <c r="B85" s="290" t="s">
        <v>415</v>
      </c>
      <c r="C85" s="216">
        <v>18453</v>
      </c>
      <c r="D85" s="216">
        <v>6623</v>
      </c>
      <c r="E85" s="216">
        <v>583174</v>
      </c>
      <c r="F85" s="216">
        <v>1085744</v>
      </c>
      <c r="G85" s="347">
        <v>1.17</v>
      </c>
      <c r="H85" s="347">
        <v>45.12</v>
      </c>
      <c r="I85" s="216">
        <v>154024</v>
      </c>
      <c r="J85" s="706" t="s">
        <v>467</v>
      </c>
      <c r="K85" s="707"/>
    </row>
    <row r="86" spans="1:11" ht="22.5" x14ac:dyDescent="0.2">
      <c r="A86" s="305">
        <v>38</v>
      </c>
      <c r="B86" s="277" t="s">
        <v>528</v>
      </c>
      <c r="C86" s="75">
        <v>1507</v>
      </c>
      <c r="D86" s="75">
        <v>2127</v>
      </c>
      <c r="E86" s="75">
        <v>65611</v>
      </c>
      <c r="F86" s="75">
        <v>158197</v>
      </c>
      <c r="G86" s="338">
        <v>12.94</v>
      </c>
      <c r="H86" s="338">
        <v>45.59</v>
      </c>
      <c r="I86" s="75">
        <v>36670</v>
      </c>
      <c r="J86" s="704" t="s">
        <v>529</v>
      </c>
      <c r="K86" s="705"/>
    </row>
    <row r="87" spans="1:11" x14ac:dyDescent="0.2">
      <c r="A87" s="289">
        <v>3830</v>
      </c>
      <c r="B87" s="290" t="s">
        <v>416</v>
      </c>
      <c r="C87" s="216">
        <v>1507</v>
      </c>
      <c r="D87" s="216">
        <v>2127</v>
      </c>
      <c r="E87" s="216">
        <v>65611</v>
      </c>
      <c r="F87" s="216">
        <v>158197</v>
      </c>
      <c r="G87" s="347">
        <v>12.94</v>
      </c>
      <c r="H87" s="347">
        <v>45.59</v>
      </c>
      <c r="I87" s="216">
        <v>36670</v>
      </c>
      <c r="J87" s="706" t="s">
        <v>468</v>
      </c>
      <c r="K87" s="707"/>
    </row>
    <row r="88" spans="1:11" x14ac:dyDescent="0.2">
      <c r="A88" s="305">
        <v>39</v>
      </c>
      <c r="B88" s="277" t="s">
        <v>527</v>
      </c>
      <c r="C88" s="75">
        <v>25541</v>
      </c>
      <c r="D88" s="75">
        <v>7436</v>
      </c>
      <c r="E88" s="75">
        <v>257634</v>
      </c>
      <c r="F88" s="75">
        <v>400965</v>
      </c>
      <c r="G88" s="338">
        <v>18.63</v>
      </c>
      <c r="H88" s="338">
        <v>17.12</v>
      </c>
      <c r="I88" s="75">
        <v>59017</v>
      </c>
      <c r="J88" s="704" t="s">
        <v>469</v>
      </c>
      <c r="K88" s="705"/>
    </row>
    <row r="89" spans="1:11" x14ac:dyDescent="0.2">
      <c r="A89" s="289">
        <v>3900</v>
      </c>
      <c r="B89" s="290" t="s">
        <v>527</v>
      </c>
      <c r="C89" s="216">
        <v>25541</v>
      </c>
      <c r="D89" s="216">
        <v>7436</v>
      </c>
      <c r="E89" s="216">
        <v>257634</v>
      </c>
      <c r="F89" s="216">
        <v>400965</v>
      </c>
      <c r="G89" s="347">
        <v>18.63</v>
      </c>
      <c r="H89" s="347">
        <v>17.12</v>
      </c>
      <c r="I89" s="216">
        <v>59017</v>
      </c>
      <c r="J89" s="706" t="s">
        <v>469</v>
      </c>
      <c r="K89" s="707"/>
    </row>
    <row r="90" spans="1:11" ht="31.5" customHeight="1" x14ac:dyDescent="0.2">
      <c r="A90" s="744" t="s">
        <v>4</v>
      </c>
      <c r="B90" s="744"/>
      <c r="C90" s="402">
        <f>C11+C17+C81+C83</f>
        <v>428961794</v>
      </c>
      <c r="D90" s="402">
        <f>D11+D17+D81+D83</f>
        <v>21400661</v>
      </c>
      <c r="E90" s="402">
        <v>3349035</v>
      </c>
      <c r="F90" s="402">
        <v>4120395</v>
      </c>
      <c r="G90" s="416">
        <v>4.9400000000000004</v>
      </c>
      <c r="H90" s="416">
        <v>13.78</v>
      </c>
      <c r="I90" s="402">
        <v>153196</v>
      </c>
      <c r="J90" s="762" t="s">
        <v>0</v>
      </c>
      <c r="K90" s="762"/>
    </row>
  </sheetData>
  <mergeCells count="104">
    <mergeCell ref="A90:B90"/>
    <mergeCell ref="J38:K38"/>
    <mergeCell ref="J39:K39"/>
    <mergeCell ref="J40:K40"/>
    <mergeCell ref="J41:K41"/>
    <mergeCell ref="J42:K42"/>
    <mergeCell ref="J43:K43"/>
    <mergeCell ref="J44:K44"/>
    <mergeCell ref="J45:K45"/>
    <mergeCell ref="J46:K46"/>
    <mergeCell ref="J47:K47"/>
    <mergeCell ref="J85:K85"/>
    <mergeCell ref="J86:K86"/>
    <mergeCell ref="J87:K87"/>
    <mergeCell ref="J88:K88"/>
    <mergeCell ref="J89:K89"/>
    <mergeCell ref="J82:K82"/>
    <mergeCell ref="J83:K83"/>
    <mergeCell ref="J84:K84"/>
    <mergeCell ref="J77:K77"/>
    <mergeCell ref="J78:K78"/>
    <mergeCell ref="J79:K79"/>
    <mergeCell ref="J80:K80"/>
    <mergeCell ref="J81:K81"/>
    <mergeCell ref="J72:K72"/>
    <mergeCell ref="J73:K73"/>
    <mergeCell ref="J74:K74"/>
    <mergeCell ref="J75:K75"/>
    <mergeCell ref="J76:K76"/>
    <mergeCell ref="J67:K67"/>
    <mergeCell ref="J68:K68"/>
    <mergeCell ref="J69:K69"/>
    <mergeCell ref="J70:K70"/>
    <mergeCell ref="J71:K71"/>
    <mergeCell ref="J62:K62"/>
    <mergeCell ref="J63:K63"/>
    <mergeCell ref="J64:K64"/>
    <mergeCell ref="J65:K65"/>
    <mergeCell ref="J66:K66"/>
    <mergeCell ref="J60:K60"/>
    <mergeCell ref="J59:K59"/>
    <mergeCell ref="J61:K61"/>
    <mergeCell ref="J55:K55"/>
    <mergeCell ref="J56:K56"/>
    <mergeCell ref="J57:K57"/>
    <mergeCell ref="J58:K58"/>
    <mergeCell ref="J53:K53"/>
    <mergeCell ref="J54:K54"/>
    <mergeCell ref="J49:K49"/>
    <mergeCell ref="J22:K22"/>
    <mergeCell ref="J23:K23"/>
    <mergeCell ref="J29:K29"/>
    <mergeCell ref="J27:K27"/>
    <mergeCell ref="J28:K28"/>
    <mergeCell ref="J26:K26"/>
    <mergeCell ref="J24:K24"/>
    <mergeCell ref="J25:K25"/>
    <mergeCell ref="J34:K34"/>
    <mergeCell ref="J35:K35"/>
    <mergeCell ref="J36:K36"/>
    <mergeCell ref="J30:K30"/>
    <mergeCell ref="J31:K31"/>
    <mergeCell ref="J32:K32"/>
    <mergeCell ref="J48:K48"/>
    <mergeCell ref="J13:K13"/>
    <mergeCell ref="J14:K14"/>
    <mergeCell ref="J15:K15"/>
    <mergeCell ref="J19:K19"/>
    <mergeCell ref="J20:K20"/>
    <mergeCell ref="J50:K50"/>
    <mergeCell ref="J51:K51"/>
    <mergeCell ref="J52:K52"/>
    <mergeCell ref="A9:A10"/>
    <mergeCell ref="E9:E10"/>
    <mergeCell ref="F9:F10"/>
    <mergeCell ref="G9:G10"/>
    <mergeCell ref="H9:H10"/>
    <mergeCell ref="I9:I10"/>
    <mergeCell ref="J11:K11"/>
    <mergeCell ref="J12:K12"/>
    <mergeCell ref="J90:K90"/>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21:K21"/>
    <mergeCell ref="J17:K17"/>
    <mergeCell ref="J18:K18"/>
    <mergeCell ref="J16:K16"/>
    <mergeCell ref="J33:K33"/>
    <mergeCell ref="J37:K37"/>
    <mergeCell ref="J7:K10"/>
    <mergeCell ref="C8:D8"/>
  </mergeCells>
  <printOptions horizontalCentered="1"/>
  <pageMargins left="0" right="0" top="0.19685039370078741" bottom="0" header="0.31496062992125984" footer="0.31496062992125984"/>
  <pageSetup paperSize="9" scale="75" orientation="landscape" r:id="rId1"/>
  <rowBreaks count="2" manualBreakCount="2">
    <brk id="42" max="10" man="1"/>
    <brk id="70"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0" sqref="A10"/>
    </sheetView>
  </sheetViews>
  <sheetFormatPr defaultRowHeight="12.75" x14ac:dyDescent="0.2"/>
  <cols>
    <col min="1" max="1" width="63.109375" style="34" customWidth="1"/>
    <col min="2" max="16384" width="8.88671875" style="34"/>
  </cols>
  <sheetData>
    <row r="1" spans="1:1" ht="229.5" customHeight="1" x14ac:dyDescent="0.2">
      <c r="A1" s="65" t="s">
        <v>375</v>
      </c>
    </row>
  </sheetData>
  <printOptions horizontalCentered="1" verticalCentered="1"/>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4"/>
  <sheetViews>
    <sheetView view="pageBreakPreview" zoomScale="90" zoomScaleNormal="100" zoomScaleSheetLayoutView="90" workbookViewId="0">
      <selection activeCell="A13" sqref="A13:XFD14"/>
    </sheetView>
  </sheetViews>
  <sheetFormatPr defaultRowHeight="15.75" x14ac:dyDescent="0.2"/>
  <cols>
    <col min="1" max="1" width="5.77734375" style="59" customWidth="1"/>
    <col min="2" max="2" width="40.77734375" style="3" customWidth="1"/>
    <col min="3" max="3" width="6.77734375" style="209" customWidth="1"/>
    <col min="4" max="5" width="6.77734375" style="7" customWidth="1"/>
    <col min="6" max="6" width="6.77734375" style="209" customWidth="1"/>
    <col min="7" max="8" width="6.77734375" style="7" customWidth="1"/>
    <col min="9" max="9" width="6.77734375" style="209" customWidth="1"/>
    <col min="10" max="11" width="6.77734375" style="7" customWidth="1"/>
    <col min="12" max="12" width="32.77734375" style="1" customWidth="1"/>
    <col min="13" max="13" width="5.77734375" style="1" customWidth="1"/>
    <col min="14" max="16384" width="8.88671875" style="1"/>
  </cols>
  <sheetData>
    <row r="1" spans="1:13" s="11" customFormat="1" ht="15" x14ac:dyDescent="0.2">
      <c r="A1" s="573"/>
      <c r="B1" s="573"/>
      <c r="C1" s="573"/>
      <c r="D1" s="573"/>
      <c r="E1" s="573"/>
      <c r="F1" s="573"/>
      <c r="G1" s="573"/>
      <c r="H1" s="573"/>
      <c r="I1" s="573"/>
      <c r="J1" s="573"/>
      <c r="K1" s="573"/>
      <c r="L1" s="573"/>
      <c r="M1" s="573"/>
    </row>
    <row r="2" spans="1:13" customFormat="1" ht="20.25" x14ac:dyDescent="0.2">
      <c r="A2" s="577" t="s">
        <v>89</v>
      </c>
      <c r="B2" s="577"/>
      <c r="C2" s="577"/>
      <c r="D2" s="577"/>
      <c r="E2" s="577"/>
      <c r="F2" s="577"/>
      <c r="G2" s="577"/>
      <c r="H2" s="577"/>
      <c r="I2" s="577"/>
      <c r="J2" s="577"/>
      <c r="K2" s="577"/>
      <c r="L2" s="577"/>
      <c r="M2" s="577"/>
    </row>
    <row r="3" spans="1:13" customFormat="1" ht="20.25" x14ac:dyDescent="0.2">
      <c r="A3" s="577" t="s">
        <v>90</v>
      </c>
      <c r="B3" s="577"/>
      <c r="C3" s="577"/>
      <c r="D3" s="577"/>
      <c r="E3" s="577"/>
      <c r="F3" s="577"/>
      <c r="G3" s="577"/>
      <c r="H3" s="577"/>
      <c r="I3" s="577"/>
      <c r="J3" s="577"/>
      <c r="K3" s="577"/>
      <c r="L3" s="577"/>
      <c r="M3" s="577"/>
    </row>
    <row r="4" spans="1:13" customFormat="1" x14ac:dyDescent="0.2">
      <c r="A4" s="581" t="s">
        <v>77</v>
      </c>
      <c r="B4" s="581"/>
      <c r="C4" s="581"/>
      <c r="D4" s="581"/>
      <c r="E4" s="581"/>
      <c r="F4" s="581"/>
      <c r="G4" s="581"/>
      <c r="H4" s="581"/>
      <c r="I4" s="581"/>
      <c r="J4" s="581"/>
      <c r="K4" s="581"/>
      <c r="L4" s="581"/>
      <c r="M4" s="581"/>
    </row>
    <row r="5" spans="1:13" customFormat="1" x14ac:dyDescent="0.2">
      <c r="A5" s="581" t="s">
        <v>91</v>
      </c>
      <c r="B5" s="581"/>
      <c r="C5" s="581"/>
      <c r="D5" s="581"/>
      <c r="E5" s="581"/>
      <c r="F5" s="581"/>
      <c r="G5" s="581"/>
      <c r="H5" s="581"/>
      <c r="I5" s="581"/>
      <c r="J5" s="581"/>
      <c r="K5" s="581"/>
      <c r="L5" s="581"/>
      <c r="M5" s="581"/>
    </row>
    <row r="6" spans="1:13" x14ac:dyDescent="0.2">
      <c r="A6" s="582" t="s">
        <v>652</v>
      </c>
      <c r="B6" s="582"/>
      <c r="C6" s="574">
        <v>2014</v>
      </c>
      <c r="D6" s="574"/>
      <c r="E6" s="574"/>
      <c r="F6" s="574"/>
      <c r="G6" s="574"/>
      <c r="H6" s="574"/>
      <c r="I6" s="574"/>
      <c r="J6" s="574"/>
      <c r="K6" s="574"/>
      <c r="L6" s="2"/>
      <c r="M6" s="42" t="s">
        <v>653</v>
      </c>
    </row>
    <row r="7" spans="1:13" ht="15" x14ac:dyDescent="0.2">
      <c r="A7" s="557" t="s">
        <v>285</v>
      </c>
      <c r="B7" s="578" t="s">
        <v>3</v>
      </c>
      <c r="C7" s="702" t="s">
        <v>0</v>
      </c>
      <c r="D7" s="702"/>
      <c r="E7" s="702"/>
      <c r="F7" s="702" t="s">
        <v>1</v>
      </c>
      <c r="G7" s="702"/>
      <c r="H7" s="702"/>
      <c r="I7" s="702" t="s">
        <v>2</v>
      </c>
      <c r="J7" s="702"/>
      <c r="K7" s="702"/>
      <c r="L7" s="575" t="s">
        <v>7</v>
      </c>
      <c r="M7" s="575"/>
    </row>
    <row r="8" spans="1:13" ht="15" x14ac:dyDescent="0.2">
      <c r="A8" s="558"/>
      <c r="B8" s="579"/>
      <c r="C8" s="699" t="s">
        <v>4</v>
      </c>
      <c r="D8" s="699"/>
      <c r="E8" s="699"/>
      <c r="F8" s="699" t="s">
        <v>5</v>
      </c>
      <c r="G8" s="699"/>
      <c r="H8" s="699"/>
      <c r="I8" s="699" t="s">
        <v>6</v>
      </c>
      <c r="J8" s="699"/>
      <c r="K8" s="699"/>
      <c r="L8" s="583"/>
      <c r="M8" s="583"/>
    </row>
    <row r="9" spans="1:13" ht="15" x14ac:dyDescent="0.2">
      <c r="A9" s="558"/>
      <c r="B9" s="579"/>
      <c r="C9" s="102" t="s">
        <v>0</v>
      </c>
      <c r="D9" s="102" t="s">
        <v>8</v>
      </c>
      <c r="E9" s="102" t="s">
        <v>9</v>
      </c>
      <c r="F9" s="102" t="s">
        <v>0</v>
      </c>
      <c r="G9" s="102" t="s">
        <v>8</v>
      </c>
      <c r="H9" s="102" t="s">
        <v>9</v>
      </c>
      <c r="I9" s="102" t="s">
        <v>0</v>
      </c>
      <c r="J9" s="102" t="s">
        <v>8</v>
      </c>
      <c r="K9" s="102" t="s">
        <v>9</v>
      </c>
      <c r="L9" s="583"/>
      <c r="M9" s="583"/>
    </row>
    <row r="10" spans="1:13" ht="15" x14ac:dyDescent="0.2">
      <c r="A10" s="559"/>
      <c r="B10" s="580"/>
      <c r="C10" s="207" t="s">
        <v>4</v>
      </c>
      <c r="D10" s="104" t="s">
        <v>10</v>
      </c>
      <c r="E10" s="104" t="s">
        <v>11</v>
      </c>
      <c r="F10" s="207" t="s">
        <v>4</v>
      </c>
      <c r="G10" s="104" t="s">
        <v>10</v>
      </c>
      <c r="H10" s="104" t="s">
        <v>11</v>
      </c>
      <c r="I10" s="207" t="s">
        <v>4</v>
      </c>
      <c r="J10" s="104" t="s">
        <v>10</v>
      </c>
      <c r="K10" s="104" t="s">
        <v>11</v>
      </c>
      <c r="L10" s="584"/>
      <c r="M10" s="584"/>
    </row>
    <row r="11" spans="1:13" s="5" customFormat="1" x14ac:dyDescent="0.2">
      <c r="A11" s="257" t="s">
        <v>377</v>
      </c>
      <c r="B11" s="275" t="s">
        <v>383</v>
      </c>
      <c r="C11" s="276">
        <f t="shared" ref="C11:K11" si="0">C12+C13+C15</f>
        <v>46764</v>
      </c>
      <c r="D11" s="276">
        <f t="shared" si="0"/>
        <v>3515</v>
      </c>
      <c r="E11" s="276">
        <f t="shared" si="0"/>
        <v>43249</v>
      </c>
      <c r="F11" s="276">
        <f t="shared" si="0"/>
        <v>40300</v>
      </c>
      <c r="G11" s="276">
        <f t="shared" si="0"/>
        <v>2215</v>
      </c>
      <c r="H11" s="276">
        <f t="shared" si="0"/>
        <v>38085</v>
      </c>
      <c r="I11" s="276">
        <f t="shared" si="0"/>
        <v>6464</v>
      </c>
      <c r="J11" s="276">
        <f t="shared" si="0"/>
        <v>1300</v>
      </c>
      <c r="K11" s="276">
        <f t="shared" si="0"/>
        <v>5164</v>
      </c>
      <c r="L11" s="700" t="s">
        <v>417</v>
      </c>
      <c r="M11" s="701"/>
    </row>
    <row r="12" spans="1:13" s="5" customFormat="1" x14ac:dyDescent="0.2">
      <c r="A12" s="450" t="s">
        <v>378</v>
      </c>
      <c r="B12" s="277" t="s">
        <v>519</v>
      </c>
      <c r="C12" s="278">
        <v>20212</v>
      </c>
      <c r="D12" s="278">
        <v>2786</v>
      </c>
      <c r="E12" s="278">
        <v>17426</v>
      </c>
      <c r="F12" s="278">
        <v>14030</v>
      </c>
      <c r="G12" s="278">
        <v>1536</v>
      </c>
      <c r="H12" s="278">
        <v>12494</v>
      </c>
      <c r="I12" s="278">
        <v>6182</v>
      </c>
      <c r="J12" s="278">
        <v>1250</v>
      </c>
      <c r="K12" s="278">
        <v>4932</v>
      </c>
      <c r="L12" s="704" t="s">
        <v>314</v>
      </c>
      <c r="M12" s="705"/>
    </row>
    <row r="13" spans="1:13" s="5" customFormat="1" x14ac:dyDescent="0.2">
      <c r="A13" s="285" t="s">
        <v>380</v>
      </c>
      <c r="B13" s="286" t="s">
        <v>384</v>
      </c>
      <c r="C13" s="287">
        <v>2253</v>
      </c>
      <c r="D13" s="287">
        <v>76</v>
      </c>
      <c r="E13" s="287">
        <v>2177</v>
      </c>
      <c r="F13" s="174">
        <v>2233</v>
      </c>
      <c r="G13" s="174">
        <v>76</v>
      </c>
      <c r="H13" s="174">
        <v>2157</v>
      </c>
      <c r="I13" s="174">
        <v>20</v>
      </c>
      <c r="J13" s="174">
        <v>0</v>
      </c>
      <c r="K13" s="174">
        <v>20</v>
      </c>
      <c r="L13" s="721" t="s">
        <v>418</v>
      </c>
      <c r="M13" s="722"/>
    </row>
    <row r="14" spans="1:13" s="50" customFormat="1" ht="15" x14ac:dyDescent="0.2">
      <c r="A14" s="282" t="s">
        <v>379</v>
      </c>
      <c r="B14" s="283" t="s">
        <v>385</v>
      </c>
      <c r="C14" s="284">
        <v>2253</v>
      </c>
      <c r="D14" s="284">
        <v>76</v>
      </c>
      <c r="E14" s="284">
        <v>2177</v>
      </c>
      <c r="F14" s="284">
        <v>2233</v>
      </c>
      <c r="G14" s="284">
        <v>76</v>
      </c>
      <c r="H14" s="284">
        <v>2157</v>
      </c>
      <c r="I14" s="284">
        <v>20</v>
      </c>
      <c r="J14" s="284">
        <v>0</v>
      </c>
      <c r="K14" s="284">
        <v>20</v>
      </c>
      <c r="L14" s="712" t="s">
        <v>520</v>
      </c>
      <c r="M14" s="713"/>
    </row>
    <row r="15" spans="1:13" s="5" customFormat="1" x14ac:dyDescent="0.2">
      <c r="A15" s="285" t="s">
        <v>381</v>
      </c>
      <c r="B15" s="286" t="s">
        <v>386</v>
      </c>
      <c r="C15" s="287">
        <v>24299</v>
      </c>
      <c r="D15" s="287">
        <v>653</v>
      </c>
      <c r="E15" s="287">
        <v>23646</v>
      </c>
      <c r="F15" s="174">
        <v>24037</v>
      </c>
      <c r="G15" s="174">
        <v>603</v>
      </c>
      <c r="H15" s="174">
        <v>23434</v>
      </c>
      <c r="I15" s="174">
        <v>262</v>
      </c>
      <c r="J15" s="174">
        <v>50</v>
      </c>
      <c r="K15" s="174">
        <v>212</v>
      </c>
      <c r="L15" s="721" t="s">
        <v>419</v>
      </c>
      <c r="M15" s="722"/>
    </row>
    <row r="16" spans="1:13" ht="15" x14ac:dyDescent="0.2">
      <c r="A16" s="271" t="s">
        <v>382</v>
      </c>
      <c r="B16" s="272" t="s">
        <v>518</v>
      </c>
      <c r="C16" s="284">
        <v>24299</v>
      </c>
      <c r="D16" s="284">
        <v>653</v>
      </c>
      <c r="E16" s="284">
        <v>23646</v>
      </c>
      <c r="F16" s="76">
        <v>24037</v>
      </c>
      <c r="G16" s="76">
        <v>603</v>
      </c>
      <c r="H16" s="76">
        <v>23434</v>
      </c>
      <c r="I16" s="76">
        <v>262</v>
      </c>
      <c r="J16" s="76">
        <v>50</v>
      </c>
      <c r="K16" s="76">
        <v>212</v>
      </c>
      <c r="L16" s="723" t="s">
        <v>420</v>
      </c>
      <c r="M16" s="723"/>
    </row>
    <row r="17" spans="1:13" s="5" customFormat="1" x14ac:dyDescent="0.2">
      <c r="A17" s="262" t="s">
        <v>86</v>
      </c>
      <c r="B17" s="288" t="s">
        <v>387</v>
      </c>
      <c r="C17" s="174">
        <f t="shared" ref="C17:K17" si="1">C18+C27+C30+C32+C35+C38+C40+C43+C46+C47+C48+C50+C53+C59+C60+C65+C70+C73+C76+C78+C80+C83</f>
        <v>94450</v>
      </c>
      <c r="D17" s="174">
        <f t="shared" si="1"/>
        <v>1679</v>
      </c>
      <c r="E17" s="174">
        <f t="shared" si="1"/>
        <v>92771</v>
      </c>
      <c r="F17" s="174">
        <f t="shared" si="1"/>
        <v>92051</v>
      </c>
      <c r="G17" s="174">
        <f t="shared" si="1"/>
        <v>1461</v>
      </c>
      <c r="H17" s="174">
        <f t="shared" si="1"/>
        <v>90590</v>
      </c>
      <c r="I17" s="174">
        <f t="shared" si="1"/>
        <v>2399</v>
      </c>
      <c r="J17" s="174">
        <f t="shared" si="1"/>
        <v>218</v>
      </c>
      <c r="K17" s="174">
        <f t="shared" si="1"/>
        <v>2181</v>
      </c>
      <c r="L17" s="745" t="s">
        <v>421</v>
      </c>
      <c r="M17" s="746"/>
    </row>
    <row r="18" spans="1:13" s="5" customFormat="1" x14ac:dyDescent="0.2">
      <c r="A18" s="251">
        <v>10</v>
      </c>
      <c r="B18" s="277" t="s">
        <v>388</v>
      </c>
      <c r="C18" s="75">
        <f t="shared" ref="C18:J18" si="2">C19+C20+C21+C22+C23+C24+C25+C26</f>
        <v>6013</v>
      </c>
      <c r="D18" s="75">
        <f t="shared" si="2"/>
        <v>327</v>
      </c>
      <c r="E18" s="75">
        <f t="shared" si="2"/>
        <v>5686</v>
      </c>
      <c r="F18" s="75">
        <f t="shared" si="2"/>
        <v>5987</v>
      </c>
      <c r="G18" s="75">
        <f t="shared" si="2"/>
        <v>325</v>
      </c>
      <c r="H18" s="75">
        <f t="shared" si="2"/>
        <v>5662</v>
      </c>
      <c r="I18" s="75">
        <f t="shared" si="2"/>
        <v>26</v>
      </c>
      <c r="J18" s="75">
        <f t="shared" si="2"/>
        <v>2</v>
      </c>
      <c r="K18" s="75">
        <f>K19+K20+K21+K22+K23+K24+K25+K26</f>
        <v>24</v>
      </c>
      <c r="L18" s="704" t="s">
        <v>422</v>
      </c>
      <c r="M18" s="705"/>
    </row>
    <row r="19" spans="1:13" ht="15" x14ac:dyDescent="0.2">
      <c r="A19" s="279">
        <v>1010</v>
      </c>
      <c r="B19" s="280" t="s">
        <v>389</v>
      </c>
      <c r="C19" s="281">
        <v>194</v>
      </c>
      <c r="D19" s="281">
        <v>1</v>
      </c>
      <c r="E19" s="281">
        <v>193</v>
      </c>
      <c r="F19" s="173">
        <v>190</v>
      </c>
      <c r="G19" s="173">
        <v>0</v>
      </c>
      <c r="H19" s="173">
        <v>190</v>
      </c>
      <c r="I19" s="173">
        <v>4</v>
      </c>
      <c r="J19" s="173">
        <v>1</v>
      </c>
      <c r="K19" s="173">
        <v>3</v>
      </c>
      <c r="L19" s="719" t="s">
        <v>423</v>
      </c>
      <c r="M19" s="720"/>
    </row>
    <row r="20" spans="1:13" ht="15" x14ac:dyDescent="0.2">
      <c r="A20" s="282">
        <v>1030</v>
      </c>
      <c r="B20" s="283" t="s">
        <v>594</v>
      </c>
      <c r="C20" s="284">
        <v>110</v>
      </c>
      <c r="D20" s="284">
        <v>1</v>
      </c>
      <c r="E20" s="284">
        <v>109</v>
      </c>
      <c r="F20" s="76">
        <v>107</v>
      </c>
      <c r="G20" s="76">
        <v>1</v>
      </c>
      <c r="H20" s="76">
        <v>106</v>
      </c>
      <c r="I20" s="76">
        <v>3</v>
      </c>
      <c r="J20" s="76">
        <v>0</v>
      </c>
      <c r="K20" s="76">
        <v>3</v>
      </c>
      <c r="L20" s="712" t="s">
        <v>424</v>
      </c>
      <c r="M20" s="713"/>
    </row>
    <row r="21" spans="1:13" ht="15" x14ac:dyDescent="0.2">
      <c r="A21" s="279">
        <v>1050</v>
      </c>
      <c r="B21" s="280" t="s">
        <v>390</v>
      </c>
      <c r="C21" s="281">
        <v>508</v>
      </c>
      <c r="D21" s="281">
        <v>1</v>
      </c>
      <c r="E21" s="281">
        <v>507</v>
      </c>
      <c r="F21" s="173">
        <v>507</v>
      </c>
      <c r="G21" s="173">
        <v>1</v>
      </c>
      <c r="H21" s="173">
        <v>506</v>
      </c>
      <c r="I21" s="173">
        <v>1</v>
      </c>
      <c r="J21" s="173">
        <v>0</v>
      </c>
      <c r="K21" s="173">
        <v>1</v>
      </c>
      <c r="L21" s="719" t="s">
        <v>425</v>
      </c>
      <c r="M21" s="720"/>
    </row>
    <row r="22" spans="1:13" ht="15" x14ac:dyDescent="0.2">
      <c r="A22" s="282">
        <v>1061</v>
      </c>
      <c r="B22" s="283" t="s">
        <v>391</v>
      </c>
      <c r="C22" s="284">
        <v>952</v>
      </c>
      <c r="D22" s="284">
        <v>2</v>
      </c>
      <c r="E22" s="284">
        <v>950</v>
      </c>
      <c r="F22" s="76">
        <v>948</v>
      </c>
      <c r="G22" s="76">
        <v>2</v>
      </c>
      <c r="H22" s="76">
        <v>946</v>
      </c>
      <c r="I22" s="76">
        <v>4</v>
      </c>
      <c r="J22" s="76">
        <v>0</v>
      </c>
      <c r="K22" s="76">
        <v>4</v>
      </c>
      <c r="L22" s="712" t="s">
        <v>426</v>
      </c>
      <c r="M22" s="713"/>
    </row>
    <row r="23" spans="1:13" ht="15" x14ac:dyDescent="0.2">
      <c r="A23" s="279">
        <v>1071</v>
      </c>
      <c r="B23" s="280" t="s">
        <v>392</v>
      </c>
      <c r="C23" s="281">
        <v>3856</v>
      </c>
      <c r="D23" s="281">
        <v>295</v>
      </c>
      <c r="E23" s="281">
        <v>3561</v>
      </c>
      <c r="F23" s="173">
        <v>3844</v>
      </c>
      <c r="G23" s="173">
        <v>294</v>
      </c>
      <c r="H23" s="173">
        <v>3550</v>
      </c>
      <c r="I23" s="173">
        <v>12</v>
      </c>
      <c r="J23" s="173">
        <v>1</v>
      </c>
      <c r="K23" s="173">
        <v>11</v>
      </c>
      <c r="L23" s="719" t="s">
        <v>427</v>
      </c>
      <c r="M23" s="720"/>
    </row>
    <row r="24" spans="1:13" ht="15" x14ac:dyDescent="0.2">
      <c r="A24" s="282">
        <v>1073</v>
      </c>
      <c r="B24" s="283" t="s">
        <v>521</v>
      </c>
      <c r="C24" s="284">
        <v>141</v>
      </c>
      <c r="D24" s="284">
        <v>18</v>
      </c>
      <c r="E24" s="284">
        <v>123</v>
      </c>
      <c r="F24" s="76">
        <v>141</v>
      </c>
      <c r="G24" s="76">
        <v>18</v>
      </c>
      <c r="H24" s="76">
        <v>123</v>
      </c>
      <c r="I24" s="76">
        <v>0</v>
      </c>
      <c r="J24" s="76">
        <v>0</v>
      </c>
      <c r="K24" s="76">
        <v>0</v>
      </c>
      <c r="L24" s="712" t="s">
        <v>428</v>
      </c>
      <c r="M24" s="713"/>
    </row>
    <row r="25" spans="1:13" ht="15" x14ac:dyDescent="0.2">
      <c r="A25" s="279">
        <v>1079</v>
      </c>
      <c r="B25" s="280" t="s">
        <v>523</v>
      </c>
      <c r="C25" s="281">
        <v>212</v>
      </c>
      <c r="D25" s="281">
        <v>8</v>
      </c>
      <c r="E25" s="281">
        <v>204</v>
      </c>
      <c r="F25" s="173">
        <v>210</v>
      </c>
      <c r="G25" s="173">
        <v>8</v>
      </c>
      <c r="H25" s="173">
        <v>202</v>
      </c>
      <c r="I25" s="173">
        <v>2</v>
      </c>
      <c r="J25" s="173">
        <v>0</v>
      </c>
      <c r="K25" s="173">
        <v>2</v>
      </c>
      <c r="L25" s="719" t="s">
        <v>522</v>
      </c>
      <c r="M25" s="720"/>
    </row>
    <row r="26" spans="1:13" ht="15" x14ac:dyDescent="0.2">
      <c r="A26" s="282">
        <v>1080</v>
      </c>
      <c r="B26" s="283" t="s">
        <v>393</v>
      </c>
      <c r="C26" s="284">
        <v>40</v>
      </c>
      <c r="D26" s="284">
        <v>1</v>
      </c>
      <c r="E26" s="284">
        <v>39</v>
      </c>
      <c r="F26" s="76">
        <v>40</v>
      </c>
      <c r="G26" s="76">
        <v>1</v>
      </c>
      <c r="H26" s="76">
        <v>39</v>
      </c>
      <c r="I26" s="76">
        <v>0</v>
      </c>
      <c r="J26" s="76">
        <v>0</v>
      </c>
      <c r="K26" s="76">
        <v>0</v>
      </c>
      <c r="L26" s="712" t="s">
        <v>429</v>
      </c>
      <c r="M26" s="713"/>
    </row>
    <row r="27" spans="1:13" s="5" customFormat="1" x14ac:dyDescent="0.2">
      <c r="A27" s="285">
        <v>11</v>
      </c>
      <c r="B27" s="286" t="s">
        <v>394</v>
      </c>
      <c r="C27" s="287">
        <f t="shared" ref="C27:J27" si="3">C28+C29</f>
        <v>2019</v>
      </c>
      <c r="D27" s="287">
        <f t="shared" si="3"/>
        <v>58</v>
      </c>
      <c r="E27" s="287">
        <f t="shared" si="3"/>
        <v>1961</v>
      </c>
      <c r="F27" s="174">
        <f t="shared" si="3"/>
        <v>2013</v>
      </c>
      <c r="G27" s="174">
        <f t="shared" si="3"/>
        <v>58</v>
      </c>
      <c r="H27" s="174">
        <f t="shared" si="3"/>
        <v>1955</v>
      </c>
      <c r="I27" s="174">
        <f t="shared" si="3"/>
        <v>6</v>
      </c>
      <c r="J27" s="174">
        <f t="shared" si="3"/>
        <v>0</v>
      </c>
      <c r="K27" s="174">
        <f>K28+K29</f>
        <v>6</v>
      </c>
      <c r="L27" s="721" t="s">
        <v>430</v>
      </c>
      <c r="M27" s="722"/>
    </row>
    <row r="28" spans="1:13" ht="27" customHeight="1" x14ac:dyDescent="0.2">
      <c r="A28" s="282">
        <v>1105</v>
      </c>
      <c r="B28" s="283" t="s">
        <v>525</v>
      </c>
      <c r="C28" s="284">
        <v>467</v>
      </c>
      <c r="D28" s="284">
        <v>6</v>
      </c>
      <c r="E28" s="284">
        <v>461</v>
      </c>
      <c r="F28" s="76">
        <v>467</v>
      </c>
      <c r="G28" s="76">
        <v>6</v>
      </c>
      <c r="H28" s="76">
        <v>461</v>
      </c>
      <c r="I28" s="76">
        <v>0</v>
      </c>
      <c r="J28" s="76">
        <v>0</v>
      </c>
      <c r="K28" s="76">
        <v>0</v>
      </c>
      <c r="L28" s="712" t="s">
        <v>524</v>
      </c>
      <c r="M28" s="713"/>
    </row>
    <row r="29" spans="1:13" ht="15" x14ac:dyDescent="0.2">
      <c r="A29" s="279">
        <v>1106</v>
      </c>
      <c r="B29" s="280" t="s">
        <v>526</v>
      </c>
      <c r="C29" s="281">
        <v>1552</v>
      </c>
      <c r="D29" s="281">
        <v>52</v>
      </c>
      <c r="E29" s="281">
        <v>1500</v>
      </c>
      <c r="F29" s="173">
        <v>1546</v>
      </c>
      <c r="G29" s="173">
        <v>52</v>
      </c>
      <c r="H29" s="173">
        <v>1494</v>
      </c>
      <c r="I29" s="173">
        <v>6</v>
      </c>
      <c r="J29" s="173">
        <v>0</v>
      </c>
      <c r="K29" s="173">
        <v>6</v>
      </c>
      <c r="L29" s="719" t="s">
        <v>431</v>
      </c>
      <c r="M29" s="720"/>
    </row>
    <row r="30" spans="1:13" s="5" customFormat="1" x14ac:dyDescent="0.2">
      <c r="A30" s="251">
        <v>13</v>
      </c>
      <c r="B30" s="277" t="s">
        <v>395</v>
      </c>
      <c r="C30" s="278">
        <v>641</v>
      </c>
      <c r="D30" s="278">
        <v>1</v>
      </c>
      <c r="E30" s="278">
        <v>640</v>
      </c>
      <c r="F30" s="75">
        <v>640</v>
      </c>
      <c r="G30" s="75">
        <v>1</v>
      </c>
      <c r="H30" s="75">
        <v>639</v>
      </c>
      <c r="I30" s="75">
        <v>1</v>
      </c>
      <c r="J30" s="75">
        <v>0</v>
      </c>
      <c r="K30" s="75">
        <v>1</v>
      </c>
      <c r="L30" s="704" t="s">
        <v>432</v>
      </c>
      <c r="M30" s="705"/>
    </row>
    <row r="31" spans="1:13" ht="15" x14ac:dyDescent="0.2">
      <c r="A31" s="279">
        <v>1392</v>
      </c>
      <c r="B31" s="280" t="s">
        <v>593</v>
      </c>
      <c r="C31" s="219">
        <v>641</v>
      </c>
      <c r="D31" s="219">
        <v>1</v>
      </c>
      <c r="E31" s="219">
        <v>640</v>
      </c>
      <c r="F31" s="219">
        <v>640</v>
      </c>
      <c r="G31" s="219">
        <v>1</v>
      </c>
      <c r="H31" s="219">
        <v>639</v>
      </c>
      <c r="I31" s="219">
        <v>1</v>
      </c>
      <c r="J31" s="219">
        <v>0</v>
      </c>
      <c r="K31" s="219">
        <v>1</v>
      </c>
      <c r="L31" s="719" t="s">
        <v>433</v>
      </c>
      <c r="M31" s="720"/>
    </row>
    <row r="32" spans="1:13" s="5" customFormat="1" x14ac:dyDescent="0.2">
      <c r="A32" s="251">
        <v>14</v>
      </c>
      <c r="B32" s="277" t="s">
        <v>396</v>
      </c>
      <c r="C32" s="278">
        <f t="shared" ref="C32:J32" si="4">C33+C34</f>
        <v>7887</v>
      </c>
      <c r="D32" s="278">
        <f t="shared" si="4"/>
        <v>146</v>
      </c>
      <c r="E32" s="278">
        <f t="shared" si="4"/>
        <v>7741</v>
      </c>
      <c r="F32" s="75">
        <f t="shared" si="4"/>
        <v>7799</v>
      </c>
      <c r="G32" s="75">
        <f t="shared" si="4"/>
        <v>142</v>
      </c>
      <c r="H32" s="75">
        <f t="shared" si="4"/>
        <v>7657</v>
      </c>
      <c r="I32" s="75">
        <f t="shared" si="4"/>
        <v>88</v>
      </c>
      <c r="J32" s="75">
        <f t="shared" si="4"/>
        <v>4</v>
      </c>
      <c r="K32" s="75">
        <f>K33+K34</f>
        <v>84</v>
      </c>
      <c r="L32" s="704" t="s">
        <v>434</v>
      </c>
      <c r="M32" s="705"/>
    </row>
    <row r="33" spans="1:13" ht="27" customHeight="1" x14ac:dyDescent="0.2">
      <c r="A33" s="279">
        <v>1411</v>
      </c>
      <c r="B33" s="280" t="s">
        <v>591</v>
      </c>
      <c r="C33" s="281">
        <v>327</v>
      </c>
      <c r="D33" s="281">
        <v>70</v>
      </c>
      <c r="E33" s="281">
        <v>257</v>
      </c>
      <c r="F33" s="173">
        <v>327</v>
      </c>
      <c r="G33" s="173">
        <v>70</v>
      </c>
      <c r="H33" s="173">
        <v>257</v>
      </c>
      <c r="I33" s="173">
        <v>0</v>
      </c>
      <c r="J33" s="173">
        <v>0</v>
      </c>
      <c r="K33" s="173">
        <v>0</v>
      </c>
      <c r="L33" s="719" t="s">
        <v>592</v>
      </c>
      <c r="M33" s="720"/>
    </row>
    <row r="34" spans="1:13" ht="27" customHeight="1" x14ac:dyDescent="0.2">
      <c r="A34" s="282">
        <v>1412</v>
      </c>
      <c r="B34" s="283" t="s">
        <v>590</v>
      </c>
      <c r="C34" s="284">
        <v>7560</v>
      </c>
      <c r="D34" s="284">
        <v>76</v>
      </c>
      <c r="E34" s="284">
        <v>7484</v>
      </c>
      <c r="F34" s="76">
        <v>7472</v>
      </c>
      <c r="G34" s="76">
        <v>72</v>
      </c>
      <c r="H34" s="76">
        <v>7400</v>
      </c>
      <c r="I34" s="76">
        <v>88</v>
      </c>
      <c r="J34" s="76">
        <v>4</v>
      </c>
      <c r="K34" s="76">
        <v>84</v>
      </c>
      <c r="L34" s="712" t="s">
        <v>595</v>
      </c>
      <c r="M34" s="713"/>
    </row>
    <row r="35" spans="1:13" s="5" customFormat="1" x14ac:dyDescent="0.2">
      <c r="A35" s="285">
        <v>15</v>
      </c>
      <c r="B35" s="286" t="s">
        <v>588</v>
      </c>
      <c r="C35" s="287">
        <f t="shared" ref="C35:J35" si="5">C36+C37</f>
        <v>110</v>
      </c>
      <c r="D35" s="287">
        <f t="shared" si="5"/>
        <v>4</v>
      </c>
      <c r="E35" s="287">
        <f t="shared" si="5"/>
        <v>106</v>
      </c>
      <c r="F35" s="287">
        <f t="shared" si="5"/>
        <v>105</v>
      </c>
      <c r="G35" s="287">
        <f t="shared" si="5"/>
        <v>1</v>
      </c>
      <c r="H35" s="287">
        <f t="shared" si="5"/>
        <v>104</v>
      </c>
      <c r="I35" s="287">
        <f t="shared" si="5"/>
        <v>5</v>
      </c>
      <c r="J35" s="287">
        <f t="shared" si="5"/>
        <v>3</v>
      </c>
      <c r="K35" s="287">
        <f>K36+K37</f>
        <v>2</v>
      </c>
      <c r="L35" s="721" t="s">
        <v>435</v>
      </c>
      <c r="M35" s="722"/>
    </row>
    <row r="36" spans="1:13" ht="15" x14ac:dyDescent="0.2">
      <c r="A36" s="282" t="s">
        <v>401</v>
      </c>
      <c r="B36" s="283" t="s">
        <v>587</v>
      </c>
      <c r="C36" s="284">
        <v>22</v>
      </c>
      <c r="D36" s="284">
        <v>4</v>
      </c>
      <c r="E36" s="284">
        <v>18</v>
      </c>
      <c r="F36" s="76">
        <v>18</v>
      </c>
      <c r="G36" s="76">
        <v>1</v>
      </c>
      <c r="H36" s="76">
        <v>17</v>
      </c>
      <c r="I36" s="76">
        <v>4</v>
      </c>
      <c r="J36" s="76">
        <v>3</v>
      </c>
      <c r="K36" s="76">
        <v>1</v>
      </c>
      <c r="L36" s="712" t="s">
        <v>436</v>
      </c>
      <c r="M36" s="713"/>
    </row>
    <row r="37" spans="1:13" ht="15" x14ac:dyDescent="0.2">
      <c r="A37" s="279">
        <v>1520</v>
      </c>
      <c r="B37" s="280" t="s">
        <v>398</v>
      </c>
      <c r="C37" s="281">
        <v>88</v>
      </c>
      <c r="D37" s="281">
        <v>0</v>
      </c>
      <c r="E37" s="281">
        <v>88</v>
      </c>
      <c r="F37" s="173">
        <v>87</v>
      </c>
      <c r="G37" s="173">
        <v>0</v>
      </c>
      <c r="H37" s="173">
        <v>87</v>
      </c>
      <c r="I37" s="173">
        <v>1</v>
      </c>
      <c r="J37" s="173">
        <v>0</v>
      </c>
      <c r="K37" s="173">
        <v>1</v>
      </c>
      <c r="L37" s="719" t="s">
        <v>437</v>
      </c>
      <c r="M37" s="720"/>
    </row>
    <row r="38" spans="1:13" s="5" customFormat="1" ht="33.75" x14ac:dyDescent="0.2">
      <c r="A38" s="436">
        <v>16</v>
      </c>
      <c r="B38" s="298" t="s">
        <v>584</v>
      </c>
      <c r="C38" s="299">
        <v>4194</v>
      </c>
      <c r="D38" s="299">
        <v>21</v>
      </c>
      <c r="E38" s="299">
        <v>4173</v>
      </c>
      <c r="F38" s="300">
        <v>4178</v>
      </c>
      <c r="G38" s="300">
        <v>21</v>
      </c>
      <c r="H38" s="300">
        <v>4157</v>
      </c>
      <c r="I38" s="300">
        <v>16</v>
      </c>
      <c r="J38" s="300">
        <v>0</v>
      </c>
      <c r="K38" s="300">
        <v>16</v>
      </c>
      <c r="L38" s="717" t="s">
        <v>585</v>
      </c>
      <c r="M38" s="718"/>
    </row>
    <row r="39" spans="1:13" ht="15" x14ac:dyDescent="0.2">
      <c r="A39" s="279">
        <v>1622</v>
      </c>
      <c r="B39" s="280" t="s">
        <v>583</v>
      </c>
      <c r="C39" s="281">
        <v>4194</v>
      </c>
      <c r="D39" s="281">
        <v>21</v>
      </c>
      <c r="E39" s="281">
        <v>4173</v>
      </c>
      <c r="F39" s="173">
        <v>4178</v>
      </c>
      <c r="G39" s="173">
        <v>21</v>
      </c>
      <c r="H39" s="173">
        <v>4157</v>
      </c>
      <c r="I39" s="173">
        <v>16</v>
      </c>
      <c r="J39" s="173">
        <v>0</v>
      </c>
      <c r="K39" s="173">
        <v>16</v>
      </c>
      <c r="L39" s="719" t="s">
        <v>586</v>
      </c>
      <c r="M39" s="720"/>
    </row>
    <row r="40" spans="1:13" s="5" customFormat="1" x14ac:dyDescent="0.2">
      <c r="A40" s="251">
        <v>17</v>
      </c>
      <c r="B40" s="277" t="s">
        <v>582</v>
      </c>
      <c r="C40" s="278">
        <f t="shared" ref="C40:J40" si="6">C41+C42</f>
        <v>552</v>
      </c>
      <c r="D40" s="278">
        <f t="shared" si="6"/>
        <v>2</v>
      </c>
      <c r="E40" s="278">
        <f t="shared" si="6"/>
        <v>550</v>
      </c>
      <c r="F40" s="75">
        <f t="shared" si="6"/>
        <v>543</v>
      </c>
      <c r="G40" s="75">
        <f t="shared" si="6"/>
        <v>2</v>
      </c>
      <c r="H40" s="75">
        <f t="shared" si="6"/>
        <v>541</v>
      </c>
      <c r="I40" s="75">
        <f t="shared" si="6"/>
        <v>9</v>
      </c>
      <c r="J40" s="75">
        <f t="shared" si="6"/>
        <v>0</v>
      </c>
      <c r="K40" s="75">
        <f>K41+K42</f>
        <v>9</v>
      </c>
      <c r="L40" s="704" t="s">
        <v>438</v>
      </c>
      <c r="M40" s="705"/>
    </row>
    <row r="41" spans="1:13" ht="27" customHeight="1" x14ac:dyDescent="0.2">
      <c r="A41" s="279">
        <v>1702</v>
      </c>
      <c r="B41" s="280" t="s">
        <v>399</v>
      </c>
      <c r="C41" s="281">
        <v>249</v>
      </c>
      <c r="D41" s="281">
        <v>0</v>
      </c>
      <c r="E41" s="281">
        <v>249</v>
      </c>
      <c r="F41" s="173">
        <v>244</v>
      </c>
      <c r="G41" s="173">
        <v>0</v>
      </c>
      <c r="H41" s="173">
        <v>244</v>
      </c>
      <c r="I41" s="173">
        <v>5</v>
      </c>
      <c r="J41" s="173">
        <v>0</v>
      </c>
      <c r="K41" s="173">
        <v>5</v>
      </c>
      <c r="L41" s="719" t="s">
        <v>581</v>
      </c>
      <c r="M41" s="720"/>
    </row>
    <row r="42" spans="1:13" ht="15" x14ac:dyDescent="0.2">
      <c r="A42" s="282">
        <v>1709</v>
      </c>
      <c r="B42" s="283" t="s">
        <v>400</v>
      </c>
      <c r="C42" s="284">
        <v>303</v>
      </c>
      <c r="D42" s="284">
        <v>2</v>
      </c>
      <c r="E42" s="284">
        <v>301</v>
      </c>
      <c r="F42" s="76">
        <v>299</v>
      </c>
      <c r="G42" s="76">
        <v>2</v>
      </c>
      <c r="H42" s="76">
        <v>297</v>
      </c>
      <c r="I42" s="76">
        <v>4</v>
      </c>
      <c r="J42" s="76">
        <v>0</v>
      </c>
      <c r="K42" s="76">
        <v>4</v>
      </c>
      <c r="L42" s="712" t="s">
        <v>440</v>
      </c>
      <c r="M42" s="713"/>
    </row>
    <row r="43" spans="1:13" s="5" customFormat="1" x14ac:dyDescent="0.2">
      <c r="A43" s="285">
        <v>18</v>
      </c>
      <c r="B43" s="286" t="s">
        <v>580</v>
      </c>
      <c r="C43" s="287">
        <f t="shared" ref="C43:J43" si="7">C44+C45</f>
        <v>4045</v>
      </c>
      <c r="D43" s="287">
        <f t="shared" si="7"/>
        <v>150</v>
      </c>
      <c r="E43" s="287">
        <f t="shared" si="7"/>
        <v>3895</v>
      </c>
      <c r="F43" s="287">
        <f t="shared" si="7"/>
        <v>3915</v>
      </c>
      <c r="G43" s="287">
        <f t="shared" si="7"/>
        <v>129</v>
      </c>
      <c r="H43" s="287">
        <f t="shared" si="7"/>
        <v>3786</v>
      </c>
      <c r="I43" s="287">
        <f t="shared" si="7"/>
        <v>130</v>
      </c>
      <c r="J43" s="287">
        <f t="shared" si="7"/>
        <v>21</v>
      </c>
      <c r="K43" s="287">
        <f>K44+K45</f>
        <v>109</v>
      </c>
      <c r="L43" s="721" t="s">
        <v>441</v>
      </c>
      <c r="M43" s="722"/>
    </row>
    <row r="44" spans="1:13" ht="22.5" x14ac:dyDescent="0.2">
      <c r="A44" s="282">
        <v>1811</v>
      </c>
      <c r="B44" s="283" t="s">
        <v>579</v>
      </c>
      <c r="C44" s="284">
        <v>3980</v>
      </c>
      <c r="D44" s="284">
        <v>139</v>
      </c>
      <c r="E44" s="284">
        <v>3841</v>
      </c>
      <c r="F44" s="76">
        <v>3851</v>
      </c>
      <c r="G44" s="76">
        <v>118</v>
      </c>
      <c r="H44" s="76">
        <v>3733</v>
      </c>
      <c r="I44" s="76">
        <v>129</v>
      </c>
      <c r="J44" s="76">
        <v>21</v>
      </c>
      <c r="K44" s="76">
        <v>108</v>
      </c>
      <c r="L44" s="712" t="s">
        <v>442</v>
      </c>
      <c r="M44" s="713"/>
    </row>
    <row r="45" spans="1:13" ht="15" x14ac:dyDescent="0.2">
      <c r="A45" s="279">
        <v>1820</v>
      </c>
      <c r="B45" s="280" t="s">
        <v>578</v>
      </c>
      <c r="C45" s="281">
        <v>65</v>
      </c>
      <c r="D45" s="281">
        <v>11</v>
      </c>
      <c r="E45" s="281">
        <v>54</v>
      </c>
      <c r="F45" s="173">
        <v>64</v>
      </c>
      <c r="G45" s="173">
        <v>11</v>
      </c>
      <c r="H45" s="173">
        <v>53</v>
      </c>
      <c r="I45" s="173">
        <v>1</v>
      </c>
      <c r="J45" s="173">
        <v>0</v>
      </c>
      <c r="K45" s="173">
        <v>1</v>
      </c>
      <c r="L45" s="719" t="s">
        <v>443</v>
      </c>
      <c r="M45" s="720"/>
    </row>
    <row r="46" spans="1:13" s="5" customFormat="1" x14ac:dyDescent="0.2">
      <c r="A46" s="251">
        <v>19</v>
      </c>
      <c r="B46" s="277" t="s">
        <v>577</v>
      </c>
      <c r="C46" s="278">
        <v>1074</v>
      </c>
      <c r="D46" s="278">
        <v>39</v>
      </c>
      <c r="E46" s="278">
        <v>1035</v>
      </c>
      <c r="F46" s="75">
        <v>894</v>
      </c>
      <c r="G46" s="75">
        <v>26</v>
      </c>
      <c r="H46" s="75">
        <v>868</v>
      </c>
      <c r="I46" s="75">
        <v>180</v>
      </c>
      <c r="J46" s="75">
        <v>13</v>
      </c>
      <c r="K46" s="75">
        <v>167</v>
      </c>
      <c r="L46" s="704" t="s">
        <v>444</v>
      </c>
      <c r="M46" s="705"/>
    </row>
    <row r="47" spans="1:13" s="5" customFormat="1" x14ac:dyDescent="0.2">
      <c r="A47" s="285">
        <v>20</v>
      </c>
      <c r="B47" s="286" t="s">
        <v>576</v>
      </c>
      <c r="C47" s="287">
        <v>8480</v>
      </c>
      <c r="D47" s="287">
        <v>395</v>
      </c>
      <c r="E47" s="287">
        <v>8085</v>
      </c>
      <c r="F47" s="287">
        <v>7075</v>
      </c>
      <c r="G47" s="287">
        <v>240</v>
      </c>
      <c r="H47" s="287">
        <v>6835</v>
      </c>
      <c r="I47" s="287">
        <v>1405</v>
      </c>
      <c r="J47" s="287">
        <v>155</v>
      </c>
      <c r="K47" s="287">
        <v>1250</v>
      </c>
      <c r="L47" s="721" t="s">
        <v>445</v>
      </c>
      <c r="M47" s="722"/>
    </row>
    <row r="48" spans="1:13" s="5" customFormat="1" ht="22.5" x14ac:dyDescent="0.2">
      <c r="A48" s="251">
        <v>21</v>
      </c>
      <c r="B48" s="277" t="s">
        <v>571</v>
      </c>
      <c r="C48" s="278">
        <v>270</v>
      </c>
      <c r="D48" s="278">
        <v>19</v>
      </c>
      <c r="E48" s="278">
        <v>251</v>
      </c>
      <c r="F48" s="75">
        <v>269</v>
      </c>
      <c r="G48" s="75">
        <v>19</v>
      </c>
      <c r="H48" s="75">
        <v>250</v>
      </c>
      <c r="I48" s="75">
        <v>1</v>
      </c>
      <c r="J48" s="75">
        <v>0</v>
      </c>
      <c r="K48" s="75">
        <v>1</v>
      </c>
      <c r="L48" s="704" t="s">
        <v>569</v>
      </c>
      <c r="M48" s="705"/>
    </row>
    <row r="49" spans="1:13" ht="18" customHeight="1" x14ac:dyDescent="0.2">
      <c r="A49" s="279">
        <v>2100</v>
      </c>
      <c r="B49" s="280" t="s">
        <v>572</v>
      </c>
      <c r="C49" s="281">
        <v>270</v>
      </c>
      <c r="D49" s="281">
        <v>19</v>
      </c>
      <c r="E49" s="281">
        <v>251</v>
      </c>
      <c r="F49" s="173">
        <v>269</v>
      </c>
      <c r="G49" s="173">
        <v>19</v>
      </c>
      <c r="H49" s="173">
        <v>250</v>
      </c>
      <c r="I49" s="173">
        <v>1</v>
      </c>
      <c r="J49" s="173">
        <v>0</v>
      </c>
      <c r="K49" s="173">
        <v>1</v>
      </c>
      <c r="L49" s="719" t="s">
        <v>597</v>
      </c>
      <c r="M49" s="720"/>
    </row>
    <row r="50" spans="1:13" s="5" customFormat="1" x14ac:dyDescent="0.2">
      <c r="A50" s="251">
        <v>22</v>
      </c>
      <c r="B50" s="277" t="s">
        <v>573</v>
      </c>
      <c r="C50" s="278">
        <f t="shared" ref="C50:J50" si="8">C51+C52</f>
        <v>4768</v>
      </c>
      <c r="D50" s="278">
        <f t="shared" si="8"/>
        <v>37</v>
      </c>
      <c r="E50" s="278">
        <f t="shared" si="8"/>
        <v>4731</v>
      </c>
      <c r="F50" s="75">
        <f t="shared" si="8"/>
        <v>4743</v>
      </c>
      <c r="G50" s="75">
        <f t="shared" si="8"/>
        <v>36</v>
      </c>
      <c r="H50" s="75">
        <f t="shared" si="8"/>
        <v>4707</v>
      </c>
      <c r="I50" s="75">
        <f t="shared" si="8"/>
        <v>25</v>
      </c>
      <c r="J50" s="75">
        <f t="shared" si="8"/>
        <v>1</v>
      </c>
      <c r="K50" s="75">
        <f>K51+K52</f>
        <v>24</v>
      </c>
      <c r="L50" s="704" t="s">
        <v>446</v>
      </c>
      <c r="M50" s="705"/>
    </row>
    <row r="51" spans="1:13" s="202" customFormat="1" ht="22.5" x14ac:dyDescent="0.2">
      <c r="A51" s="289">
        <v>2211</v>
      </c>
      <c r="B51" s="290" t="s">
        <v>572</v>
      </c>
      <c r="C51" s="291">
        <v>9</v>
      </c>
      <c r="D51" s="291">
        <v>0</v>
      </c>
      <c r="E51" s="291">
        <v>9</v>
      </c>
      <c r="F51" s="216">
        <v>9</v>
      </c>
      <c r="G51" s="216">
        <v>0</v>
      </c>
      <c r="H51" s="216">
        <v>9</v>
      </c>
      <c r="I51" s="216">
        <v>0</v>
      </c>
      <c r="J51" s="216">
        <v>0</v>
      </c>
      <c r="K51" s="216">
        <v>0</v>
      </c>
      <c r="L51" s="706" t="s">
        <v>570</v>
      </c>
      <c r="M51" s="707"/>
    </row>
    <row r="52" spans="1:13" ht="15" x14ac:dyDescent="0.2">
      <c r="A52" s="282">
        <v>2220</v>
      </c>
      <c r="B52" s="283" t="s">
        <v>402</v>
      </c>
      <c r="C52" s="284">
        <v>4759</v>
      </c>
      <c r="D52" s="284">
        <v>37</v>
      </c>
      <c r="E52" s="284">
        <v>4722</v>
      </c>
      <c r="F52" s="76">
        <v>4734</v>
      </c>
      <c r="G52" s="76">
        <v>36</v>
      </c>
      <c r="H52" s="76">
        <v>4698</v>
      </c>
      <c r="I52" s="76">
        <v>25</v>
      </c>
      <c r="J52" s="76">
        <v>1</v>
      </c>
      <c r="K52" s="76">
        <v>24</v>
      </c>
      <c r="L52" s="712" t="s">
        <v>447</v>
      </c>
      <c r="M52" s="713"/>
    </row>
    <row r="53" spans="1:13" s="274" customFormat="1" x14ac:dyDescent="0.2">
      <c r="A53" s="292">
        <v>23</v>
      </c>
      <c r="B53" s="293" t="s">
        <v>575</v>
      </c>
      <c r="C53" s="294">
        <f t="shared" ref="C53:J53" si="9">C54+C55+C56+C57+C58</f>
        <v>20442</v>
      </c>
      <c r="D53" s="294">
        <f t="shared" si="9"/>
        <v>213</v>
      </c>
      <c r="E53" s="294">
        <f t="shared" si="9"/>
        <v>20229</v>
      </c>
      <c r="F53" s="215">
        <f t="shared" si="9"/>
        <v>20335</v>
      </c>
      <c r="G53" s="215">
        <f t="shared" si="9"/>
        <v>208</v>
      </c>
      <c r="H53" s="215">
        <f t="shared" si="9"/>
        <v>20127</v>
      </c>
      <c r="I53" s="215">
        <f t="shared" si="9"/>
        <v>107</v>
      </c>
      <c r="J53" s="215">
        <f t="shared" si="9"/>
        <v>5</v>
      </c>
      <c r="K53" s="215">
        <f>K54+K55+K56+K57+K58</f>
        <v>102</v>
      </c>
      <c r="L53" s="710" t="s">
        <v>448</v>
      </c>
      <c r="M53" s="711"/>
    </row>
    <row r="54" spans="1:13" ht="15" x14ac:dyDescent="0.2">
      <c r="A54" s="282">
        <v>2310</v>
      </c>
      <c r="B54" s="283" t="s">
        <v>404</v>
      </c>
      <c r="C54" s="284">
        <v>859</v>
      </c>
      <c r="D54" s="284">
        <v>22</v>
      </c>
      <c r="E54" s="284">
        <v>837</v>
      </c>
      <c r="F54" s="76">
        <v>858</v>
      </c>
      <c r="G54" s="76">
        <v>22</v>
      </c>
      <c r="H54" s="76">
        <v>836</v>
      </c>
      <c r="I54" s="76">
        <v>1</v>
      </c>
      <c r="J54" s="76">
        <v>0</v>
      </c>
      <c r="K54" s="76">
        <v>1</v>
      </c>
      <c r="L54" s="712" t="s">
        <v>449</v>
      </c>
      <c r="M54" s="713"/>
    </row>
    <row r="55" spans="1:13" s="202" customFormat="1" ht="15" x14ac:dyDescent="0.2">
      <c r="A55" s="279">
        <v>2394</v>
      </c>
      <c r="B55" s="280" t="s">
        <v>405</v>
      </c>
      <c r="C55" s="291">
        <v>1937</v>
      </c>
      <c r="D55" s="291">
        <v>40</v>
      </c>
      <c r="E55" s="291">
        <v>1897</v>
      </c>
      <c r="F55" s="216">
        <v>1889</v>
      </c>
      <c r="G55" s="216">
        <v>35</v>
      </c>
      <c r="H55" s="216">
        <v>1854</v>
      </c>
      <c r="I55" s="216">
        <v>48</v>
      </c>
      <c r="J55" s="216">
        <v>5</v>
      </c>
      <c r="K55" s="216">
        <v>43</v>
      </c>
      <c r="L55" s="719" t="s">
        <v>450</v>
      </c>
      <c r="M55" s="720"/>
    </row>
    <row r="56" spans="1:13" ht="15" x14ac:dyDescent="0.2">
      <c r="A56" s="282">
        <v>2395</v>
      </c>
      <c r="B56" s="283" t="s">
        <v>565</v>
      </c>
      <c r="C56" s="284">
        <v>14610</v>
      </c>
      <c r="D56" s="284">
        <v>123</v>
      </c>
      <c r="E56" s="284">
        <v>14487</v>
      </c>
      <c r="F56" s="76">
        <v>14563</v>
      </c>
      <c r="G56" s="76">
        <v>123</v>
      </c>
      <c r="H56" s="76">
        <v>14440</v>
      </c>
      <c r="I56" s="76">
        <v>47</v>
      </c>
      <c r="J56" s="76">
        <v>0</v>
      </c>
      <c r="K56" s="76">
        <v>47</v>
      </c>
      <c r="L56" s="712" t="s">
        <v>451</v>
      </c>
      <c r="M56" s="713"/>
    </row>
    <row r="57" spans="1:13" s="202" customFormat="1" ht="15" x14ac:dyDescent="0.2">
      <c r="A57" s="289">
        <v>2396</v>
      </c>
      <c r="B57" s="290" t="s">
        <v>406</v>
      </c>
      <c r="C57" s="291">
        <v>1365</v>
      </c>
      <c r="D57" s="291">
        <v>10</v>
      </c>
      <c r="E57" s="291">
        <v>1355</v>
      </c>
      <c r="F57" s="216">
        <v>1356</v>
      </c>
      <c r="G57" s="216">
        <v>10</v>
      </c>
      <c r="H57" s="216">
        <v>1346</v>
      </c>
      <c r="I57" s="216">
        <v>9</v>
      </c>
      <c r="J57" s="216">
        <v>0</v>
      </c>
      <c r="K57" s="216">
        <v>9</v>
      </c>
      <c r="L57" s="706" t="s">
        <v>452</v>
      </c>
      <c r="M57" s="707"/>
    </row>
    <row r="58" spans="1:13" ht="15" x14ac:dyDescent="0.2">
      <c r="A58" s="282">
        <v>2399</v>
      </c>
      <c r="B58" s="283" t="s">
        <v>564</v>
      </c>
      <c r="C58" s="284">
        <v>1671</v>
      </c>
      <c r="D58" s="284">
        <v>18</v>
      </c>
      <c r="E58" s="284">
        <v>1653</v>
      </c>
      <c r="F58" s="76">
        <v>1669</v>
      </c>
      <c r="G58" s="76">
        <v>18</v>
      </c>
      <c r="H58" s="76">
        <v>1651</v>
      </c>
      <c r="I58" s="76">
        <v>2</v>
      </c>
      <c r="J58" s="76">
        <v>0</v>
      </c>
      <c r="K58" s="76">
        <v>2</v>
      </c>
      <c r="L58" s="712" t="s">
        <v>563</v>
      </c>
      <c r="M58" s="713"/>
    </row>
    <row r="59" spans="1:13" s="274" customFormat="1" x14ac:dyDescent="0.2">
      <c r="A59" s="285">
        <v>24</v>
      </c>
      <c r="B59" s="286" t="s">
        <v>407</v>
      </c>
      <c r="C59" s="294">
        <v>4823</v>
      </c>
      <c r="D59" s="294">
        <v>77</v>
      </c>
      <c r="E59" s="294">
        <v>4746</v>
      </c>
      <c r="F59" s="215">
        <v>4538</v>
      </c>
      <c r="G59" s="215">
        <v>63</v>
      </c>
      <c r="H59" s="215">
        <v>4475</v>
      </c>
      <c r="I59" s="215">
        <v>285</v>
      </c>
      <c r="J59" s="215">
        <v>14</v>
      </c>
      <c r="K59" s="215">
        <v>271</v>
      </c>
      <c r="L59" s="764" t="s">
        <v>453</v>
      </c>
      <c r="M59" s="765"/>
    </row>
    <row r="60" spans="1:13" s="5" customFormat="1" ht="22.5" x14ac:dyDescent="0.2">
      <c r="A60" s="305">
        <v>25</v>
      </c>
      <c r="B60" s="277" t="s">
        <v>566</v>
      </c>
      <c r="C60" s="278">
        <f t="shared" ref="C60:J60" si="10">C61+C62+C63+C64</f>
        <v>21901</v>
      </c>
      <c r="D60" s="278">
        <f t="shared" si="10"/>
        <v>131</v>
      </c>
      <c r="E60" s="278">
        <f t="shared" si="10"/>
        <v>21770</v>
      </c>
      <c r="F60" s="75">
        <f t="shared" si="10"/>
        <v>21824</v>
      </c>
      <c r="G60" s="75">
        <f t="shared" si="10"/>
        <v>131</v>
      </c>
      <c r="H60" s="75">
        <f t="shared" si="10"/>
        <v>21693</v>
      </c>
      <c r="I60" s="75">
        <f t="shared" si="10"/>
        <v>77</v>
      </c>
      <c r="J60" s="75">
        <f t="shared" si="10"/>
        <v>0</v>
      </c>
      <c r="K60" s="75">
        <f>K61+K62+K63+K64</f>
        <v>77</v>
      </c>
      <c r="L60" s="704" t="s">
        <v>562</v>
      </c>
      <c r="M60" s="705"/>
    </row>
    <row r="61" spans="1:13" s="202" customFormat="1" ht="15" x14ac:dyDescent="0.2">
      <c r="A61" s="289">
        <v>2511</v>
      </c>
      <c r="B61" s="290" t="s">
        <v>408</v>
      </c>
      <c r="C61" s="291">
        <v>20935</v>
      </c>
      <c r="D61" s="291">
        <v>118</v>
      </c>
      <c r="E61" s="291">
        <v>20817</v>
      </c>
      <c r="F61" s="216">
        <v>20860</v>
      </c>
      <c r="G61" s="216">
        <v>118</v>
      </c>
      <c r="H61" s="216">
        <v>20742</v>
      </c>
      <c r="I61" s="216">
        <v>75</v>
      </c>
      <c r="J61" s="216">
        <v>0</v>
      </c>
      <c r="K61" s="216">
        <v>75</v>
      </c>
      <c r="L61" s="706" t="s">
        <v>454</v>
      </c>
      <c r="M61" s="707"/>
    </row>
    <row r="62" spans="1:13" ht="15" x14ac:dyDescent="0.2">
      <c r="A62" s="282">
        <v>2591</v>
      </c>
      <c r="B62" s="283" t="s">
        <v>560</v>
      </c>
      <c r="C62" s="284">
        <v>178</v>
      </c>
      <c r="D62" s="284">
        <v>4</v>
      </c>
      <c r="E62" s="284">
        <v>174</v>
      </c>
      <c r="F62" s="76">
        <v>177</v>
      </c>
      <c r="G62" s="76">
        <v>4</v>
      </c>
      <c r="H62" s="76">
        <v>173</v>
      </c>
      <c r="I62" s="76">
        <v>1</v>
      </c>
      <c r="J62" s="76">
        <v>0</v>
      </c>
      <c r="K62" s="76">
        <v>1</v>
      </c>
      <c r="L62" s="712" t="s">
        <v>561</v>
      </c>
      <c r="M62" s="713"/>
    </row>
    <row r="63" spans="1:13" s="202" customFormat="1" ht="15" x14ac:dyDescent="0.2">
      <c r="A63" s="289">
        <v>2592</v>
      </c>
      <c r="B63" s="290" t="s">
        <v>567</v>
      </c>
      <c r="C63" s="291">
        <v>420</v>
      </c>
      <c r="D63" s="291">
        <v>0</v>
      </c>
      <c r="E63" s="291">
        <v>420</v>
      </c>
      <c r="F63" s="216">
        <v>419</v>
      </c>
      <c r="G63" s="216">
        <v>0</v>
      </c>
      <c r="H63" s="216">
        <v>419</v>
      </c>
      <c r="I63" s="216">
        <v>1</v>
      </c>
      <c r="J63" s="216">
        <v>0</v>
      </c>
      <c r="K63" s="216">
        <v>1</v>
      </c>
      <c r="L63" s="706" t="s">
        <v>455</v>
      </c>
      <c r="M63" s="707"/>
    </row>
    <row r="64" spans="1:13" ht="15" x14ac:dyDescent="0.2">
      <c r="A64" s="282">
        <v>2599</v>
      </c>
      <c r="B64" s="283" t="s">
        <v>558</v>
      </c>
      <c r="C64" s="284">
        <v>368</v>
      </c>
      <c r="D64" s="284">
        <v>9</v>
      </c>
      <c r="E64" s="284">
        <v>359</v>
      </c>
      <c r="F64" s="76">
        <v>368</v>
      </c>
      <c r="G64" s="76">
        <v>9</v>
      </c>
      <c r="H64" s="76">
        <v>359</v>
      </c>
      <c r="I64" s="76">
        <v>0</v>
      </c>
      <c r="J64" s="76">
        <v>0</v>
      </c>
      <c r="K64" s="76">
        <v>0</v>
      </c>
      <c r="L64" s="712" t="s">
        <v>559</v>
      </c>
      <c r="M64" s="713"/>
    </row>
    <row r="65" spans="1:13" s="5" customFormat="1" x14ac:dyDescent="0.2">
      <c r="A65" s="292">
        <v>27</v>
      </c>
      <c r="B65" s="293" t="s">
        <v>409</v>
      </c>
      <c r="C65" s="294">
        <f t="shared" ref="C65:J65" si="11">C66+C67+C68+C69</f>
        <v>1155</v>
      </c>
      <c r="D65" s="294">
        <f t="shared" si="11"/>
        <v>10</v>
      </c>
      <c r="E65" s="294">
        <f t="shared" si="11"/>
        <v>1145</v>
      </c>
      <c r="F65" s="215">
        <f t="shared" si="11"/>
        <v>1153</v>
      </c>
      <c r="G65" s="215">
        <f t="shared" si="11"/>
        <v>10</v>
      </c>
      <c r="H65" s="215">
        <f t="shared" si="11"/>
        <v>1143</v>
      </c>
      <c r="I65" s="215">
        <f t="shared" si="11"/>
        <v>2</v>
      </c>
      <c r="J65" s="215">
        <f t="shared" si="11"/>
        <v>0</v>
      </c>
      <c r="K65" s="215">
        <f>K66+K67+K68+K69</f>
        <v>2</v>
      </c>
      <c r="L65" s="710" t="s">
        <v>456</v>
      </c>
      <c r="M65" s="711"/>
    </row>
    <row r="66" spans="1:13" ht="27" customHeight="1" x14ac:dyDescent="0.2">
      <c r="A66" s="282">
        <v>2710</v>
      </c>
      <c r="B66" s="283" t="s">
        <v>555</v>
      </c>
      <c r="C66" s="284">
        <v>312</v>
      </c>
      <c r="D66" s="284">
        <v>4</v>
      </c>
      <c r="E66" s="284">
        <v>308</v>
      </c>
      <c r="F66" s="76">
        <v>311</v>
      </c>
      <c r="G66" s="76">
        <v>4</v>
      </c>
      <c r="H66" s="76">
        <v>307</v>
      </c>
      <c r="I66" s="76">
        <v>1</v>
      </c>
      <c r="J66" s="76">
        <v>0</v>
      </c>
      <c r="K66" s="76">
        <v>1</v>
      </c>
      <c r="L66" s="712" t="s">
        <v>556</v>
      </c>
      <c r="M66" s="713"/>
    </row>
    <row r="67" spans="1:13" ht="27" customHeight="1" x14ac:dyDescent="0.2">
      <c r="A67" s="289">
        <v>2730</v>
      </c>
      <c r="B67" s="290" t="s">
        <v>554</v>
      </c>
      <c r="C67" s="291">
        <v>382</v>
      </c>
      <c r="D67" s="291">
        <v>0</v>
      </c>
      <c r="E67" s="291">
        <v>382</v>
      </c>
      <c r="F67" s="216">
        <v>382</v>
      </c>
      <c r="G67" s="216">
        <v>0</v>
      </c>
      <c r="H67" s="216">
        <v>382</v>
      </c>
      <c r="I67" s="216">
        <v>0</v>
      </c>
      <c r="J67" s="216">
        <v>0</v>
      </c>
      <c r="K67" s="216">
        <v>0</v>
      </c>
      <c r="L67" s="706" t="s">
        <v>557</v>
      </c>
      <c r="M67" s="707"/>
    </row>
    <row r="68" spans="1:13" ht="15" x14ac:dyDescent="0.2">
      <c r="A68" s="282">
        <v>2740</v>
      </c>
      <c r="B68" s="283" t="s">
        <v>553</v>
      </c>
      <c r="C68" s="284">
        <v>28</v>
      </c>
      <c r="D68" s="284">
        <v>4</v>
      </c>
      <c r="E68" s="284">
        <v>24</v>
      </c>
      <c r="F68" s="76">
        <v>28</v>
      </c>
      <c r="G68" s="76">
        <v>4</v>
      </c>
      <c r="H68" s="76">
        <v>24</v>
      </c>
      <c r="I68" s="76">
        <v>0</v>
      </c>
      <c r="J68" s="76">
        <v>0</v>
      </c>
      <c r="K68" s="76">
        <v>0</v>
      </c>
      <c r="L68" s="712" t="s">
        <v>457</v>
      </c>
      <c r="M68" s="713"/>
    </row>
    <row r="69" spans="1:13" ht="15" x14ac:dyDescent="0.2">
      <c r="A69" s="289">
        <v>2790</v>
      </c>
      <c r="B69" s="290" t="s">
        <v>552</v>
      </c>
      <c r="C69" s="291">
        <v>433</v>
      </c>
      <c r="D69" s="291">
        <v>2</v>
      </c>
      <c r="E69" s="291">
        <v>431</v>
      </c>
      <c r="F69" s="216">
        <v>432</v>
      </c>
      <c r="G69" s="216">
        <v>2</v>
      </c>
      <c r="H69" s="216">
        <v>430</v>
      </c>
      <c r="I69" s="216">
        <v>1</v>
      </c>
      <c r="J69" s="216">
        <v>0</v>
      </c>
      <c r="K69" s="216">
        <v>1</v>
      </c>
      <c r="L69" s="706" t="s">
        <v>458</v>
      </c>
      <c r="M69" s="707"/>
    </row>
    <row r="70" spans="1:13" s="5" customFormat="1" x14ac:dyDescent="0.2">
      <c r="A70" s="444">
        <v>28</v>
      </c>
      <c r="B70" s="298" t="s">
        <v>551</v>
      </c>
      <c r="C70" s="299">
        <f t="shared" ref="C70:J70" si="12">C71+C72</f>
        <v>1303</v>
      </c>
      <c r="D70" s="299">
        <f t="shared" si="12"/>
        <v>0</v>
      </c>
      <c r="E70" s="299">
        <f t="shared" si="12"/>
        <v>1303</v>
      </c>
      <c r="F70" s="300">
        <f t="shared" si="12"/>
        <v>1295</v>
      </c>
      <c r="G70" s="300">
        <f t="shared" si="12"/>
        <v>0</v>
      </c>
      <c r="H70" s="300">
        <f t="shared" si="12"/>
        <v>1295</v>
      </c>
      <c r="I70" s="300">
        <f t="shared" si="12"/>
        <v>8</v>
      </c>
      <c r="J70" s="300">
        <f t="shared" si="12"/>
        <v>0</v>
      </c>
      <c r="K70" s="300">
        <f>K71+K72</f>
        <v>8</v>
      </c>
      <c r="L70" s="717" t="s">
        <v>459</v>
      </c>
      <c r="M70" s="718"/>
    </row>
    <row r="71" spans="1:13" ht="45" x14ac:dyDescent="0.2">
      <c r="A71" s="289">
        <v>2810</v>
      </c>
      <c r="B71" s="290" t="s">
        <v>549</v>
      </c>
      <c r="C71" s="291">
        <v>1208</v>
      </c>
      <c r="D71" s="291">
        <v>0</v>
      </c>
      <c r="E71" s="291">
        <v>1208</v>
      </c>
      <c r="F71" s="216">
        <v>1208</v>
      </c>
      <c r="G71" s="216">
        <v>0</v>
      </c>
      <c r="H71" s="216">
        <v>1208</v>
      </c>
      <c r="I71" s="216">
        <v>0</v>
      </c>
      <c r="J71" s="216">
        <v>0</v>
      </c>
      <c r="K71" s="216">
        <v>0</v>
      </c>
      <c r="L71" s="706" t="s">
        <v>550</v>
      </c>
      <c r="M71" s="707"/>
    </row>
    <row r="72" spans="1:13" ht="33.75" x14ac:dyDescent="0.2">
      <c r="A72" s="282">
        <v>2820</v>
      </c>
      <c r="B72" s="283" t="s">
        <v>548</v>
      </c>
      <c r="C72" s="284">
        <v>95</v>
      </c>
      <c r="D72" s="284">
        <v>0</v>
      </c>
      <c r="E72" s="284">
        <v>95</v>
      </c>
      <c r="F72" s="76">
        <v>87</v>
      </c>
      <c r="G72" s="76">
        <v>0</v>
      </c>
      <c r="H72" s="76">
        <v>87</v>
      </c>
      <c r="I72" s="76">
        <v>8</v>
      </c>
      <c r="J72" s="76">
        <v>0</v>
      </c>
      <c r="K72" s="76">
        <v>8</v>
      </c>
      <c r="L72" s="712" t="s">
        <v>547</v>
      </c>
      <c r="M72" s="713"/>
    </row>
    <row r="73" spans="1:13" s="5" customFormat="1" x14ac:dyDescent="0.2">
      <c r="A73" s="292">
        <v>29</v>
      </c>
      <c r="B73" s="293" t="s">
        <v>545</v>
      </c>
      <c r="C73" s="294">
        <f t="shared" ref="C73:J73" si="13">C74+C75</f>
        <v>522</v>
      </c>
      <c r="D73" s="294">
        <f t="shared" si="13"/>
        <v>0</v>
      </c>
      <c r="E73" s="294">
        <f t="shared" si="13"/>
        <v>522</v>
      </c>
      <c r="F73" s="215">
        <f t="shared" si="13"/>
        <v>520</v>
      </c>
      <c r="G73" s="215">
        <f t="shared" si="13"/>
        <v>0</v>
      </c>
      <c r="H73" s="215">
        <f t="shared" si="13"/>
        <v>520</v>
      </c>
      <c r="I73" s="215">
        <f t="shared" si="13"/>
        <v>2</v>
      </c>
      <c r="J73" s="215">
        <f t="shared" si="13"/>
        <v>0</v>
      </c>
      <c r="K73" s="215">
        <f>K74+K75</f>
        <v>2</v>
      </c>
      <c r="L73" s="710" t="s">
        <v>546</v>
      </c>
      <c r="M73" s="711"/>
    </row>
    <row r="74" spans="1:13" ht="27" customHeight="1" x14ac:dyDescent="0.2">
      <c r="A74" s="282">
        <v>2920</v>
      </c>
      <c r="B74" s="283" t="s">
        <v>544</v>
      </c>
      <c r="C74" s="284">
        <v>483</v>
      </c>
      <c r="D74" s="284">
        <v>0</v>
      </c>
      <c r="E74" s="284">
        <v>483</v>
      </c>
      <c r="F74" s="76">
        <v>481</v>
      </c>
      <c r="G74" s="76">
        <v>0</v>
      </c>
      <c r="H74" s="76">
        <v>481</v>
      </c>
      <c r="I74" s="76">
        <v>2</v>
      </c>
      <c r="J74" s="76">
        <v>0</v>
      </c>
      <c r="K74" s="76">
        <v>2</v>
      </c>
      <c r="L74" s="712" t="s">
        <v>543</v>
      </c>
      <c r="M74" s="713"/>
    </row>
    <row r="75" spans="1:13" ht="15" x14ac:dyDescent="0.2">
      <c r="A75" s="289">
        <v>2930</v>
      </c>
      <c r="B75" s="290" t="s">
        <v>541</v>
      </c>
      <c r="C75" s="291">
        <v>39</v>
      </c>
      <c r="D75" s="291">
        <v>0</v>
      </c>
      <c r="E75" s="291">
        <v>39</v>
      </c>
      <c r="F75" s="216">
        <v>39</v>
      </c>
      <c r="G75" s="216">
        <v>0</v>
      </c>
      <c r="H75" s="216">
        <v>39</v>
      </c>
      <c r="I75" s="216">
        <v>0</v>
      </c>
      <c r="J75" s="216">
        <v>0</v>
      </c>
      <c r="K75" s="216">
        <v>0</v>
      </c>
      <c r="L75" s="706" t="s">
        <v>542</v>
      </c>
      <c r="M75" s="707"/>
    </row>
    <row r="76" spans="1:13" s="5" customFormat="1" x14ac:dyDescent="0.2">
      <c r="A76" s="305">
        <v>30</v>
      </c>
      <c r="B76" s="277" t="s">
        <v>411</v>
      </c>
      <c r="C76" s="278">
        <v>776</v>
      </c>
      <c r="D76" s="278">
        <v>20</v>
      </c>
      <c r="E76" s="278">
        <v>756</v>
      </c>
      <c r="F76" s="75">
        <v>772</v>
      </c>
      <c r="G76" s="75">
        <v>20</v>
      </c>
      <c r="H76" s="75">
        <v>752</v>
      </c>
      <c r="I76" s="75">
        <v>4</v>
      </c>
      <c r="J76" s="75">
        <v>0</v>
      </c>
      <c r="K76" s="75">
        <v>4</v>
      </c>
      <c r="L76" s="704" t="s">
        <v>460</v>
      </c>
      <c r="M76" s="705"/>
    </row>
    <row r="77" spans="1:13" ht="15" x14ac:dyDescent="0.2">
      <c r="A77" s="289">
        <v>3011</v>
      </c>
      <c r="B77" s="290" t="s">
        <v>540</v>
      </c>
      <c r="C77" s="291">
        <v>776</v>
      </c>
      <c r="D77" s="291">
        <v>20</v>
      </c>
      <c r="E77" s="291">
        <v>756</v>
      </c>
      <c r="F77" s="216">
        <v>772</v>
      </c>
      <c r="G77" s="216">
        <v>20</v>
      </c>
      <c r="H77" s="216">
        <v>752</v>
      </c>
      <c r="I77" s="216">
        <v>4</v>
      </c>
      <c r="J77" s="216">
        <v>0</v>
      </c>
      <c r="K77" s="216">
        <v>4</v>
      </c>
      <c r="L77" s="706" t="s">
        <v>461</v>
      </c>
      <c r="M77" s="707"/>
    </row>
    <row r="78" spans="1:13" s="5" customFormat="1" x14ac:dyDescent="0.2">
      <c r="A78" s="305">
        <v>31</v>
      </c>
      <c r="B78" s="277" t="s">
        <v>412</v>
      </c>
      <c r="C78" s="278">
        <v>3383</v>
      </c>
      <c r="D78" s="278">
        <v>19</v>
      </c>
      <c r="E78" s="278">
        <v>3364</v>
      </c>
      <c r="F78" s="75">
        <v>3362</v>
      </c>
      <c r="G78" s="75">
        <v>19</v>
      </c>
      <c r="H78" s="75">
        <v>3343</v>
      </c>
      <c r="I78" s="75">
        <v>21</v>
      </c>
      <c r="J78" s="75">
        <v>0</v>
      </c>
      <c r="K78" s="75">
        <v>21</v>
      </c>
      <c r="L78" s="704" t="s">
        <v>462</v>
      </c>
      <c r="M78" s="705"/>
    </row>
    <row r="79" spans="1:13" ht="15" x14ac:dyDescent="0.2">
      <c r="A79" s="289">
        <v>3100</v>
      </c>
      <c r="B79" s="290" t="s">
        <v>412</v>
      </c>
      <c r="C79" s="291">
        <v>3383</v>
      </c>
      <c r="D79" s="291">
        <v>19</v>
      </c>
      <c r="E79" s="291">
        <v>3364</v>
      </c>
      <c r="F79" s="216">
        <v>3362</v>
      </c>
      <c r="G79" s="216">
        <v>19</v>
      </c>
      <c r="H79" s="216">
        <v>3343</v>
      </c>
      <c r="I79" s="216">
        <v>21</v>
      </c>
      <c r="J79" s="216">
        <v>0</v>
      </c>
      <c r="K79" s="216">
        <v>21</v>
      </c>
      <c r="L79" s="706" t="s">
        <v>463</v>
      </c>
      <c r="M79" s="707"/>
    </row>
    <row r="80" spans="1:13" s="5" customFormat="1" x14ac:dyDescent="0.2">
      <c r="A80" s="305">
        <v>32</v>
      </c>
      <c r="B80" s="277" t="s">
        <v>413</v>
      </c>
      <c r="C80" s="278">
        <v>78</v>
      </c>
      <c r="D80" s="278">
        <v>7</v>
      </c>
      <c r="E80" s="278">
        <v>71</v>
      </c>
      <c r="F80" s="75">
        <v>77</v>
      </c>
      <c r="G80" s="75">
        <v>7</v>
      </c>
      <c r="H80" s="75">
        <v>70</v>
      </c>
      <c r="I80" s="75">
        <v>1</v>
      </c>
      <c r="J80" s="75">
        <v>0</v>
      </c>
      <c r="K80" s="75">
        <v>1</v>
      </c>
      <c r="L80" s="704" t="s">
        <v>464</v>
      </c>
      <c r="M80" s="705"/>
    </row>
    <row r="81" spans="1:13" ht="15" x14ac:dyDescent="0.2">
      <c r="A81" s="289">
        <v>3250</v>
      </c>
      <c r="B81" s="290" t="s">
        <v>538</v>
      </c>
      <c r="C81" s="291">
        <v>68</v>
      </c>
      <c r="D81" s="291">
        <v>7</v>
      </c>
      <c r="E81" s="291">
        <v>61</v>
      </c>
      <c r="F81" s="216">
        <v>68</v>
      </c>
      <c r="G81" s="216">
        <v>7</v>
      </c>
      <c r="H81" s="216">
        <v>61</v>
      </c>
      <c r="I81" s="216">
        <v>0</v>
      </c>
      <c r="J81" s="216">
        <v>0</v>
      </c>
      <c r="K81" s="216">
        <v>0</v>
      </c>
      <c r="L81" s="706" t="s">
        <v>539</v>
      </c>
      <c r="M81" s="707"/>
    </row>
    <row r="82" spans="1:13" ht="15" x14ac:dyDescent="0.2">
      <c r="A82" s="282">
        <v>3290</v>
      </c>
      <c r="B82" s="283" t="s">
        <v>414</v>
      </c>
      <c r="C82" s="284">
        <v>10</v>
      </c>
      <c r="D82" s="284">
        <v>0</v>
      </c>
      <c r="E82" s="284">
        <v>10</v>
      </c>
      <c r="F82" s="76">
        <v>9</v>
      </c>
      <c r="G82" s="76">
        <v>0</v>
      </c>
      <c r="H82" s="76">
        <v>9</v>
      </c>
      <c r="I82" s="76">
        <v>1</v>
      </c>
      <c r="J82" s="76">
        <v>0</v>
      </c>
      <c r="K82" s="76">
        <v>1</v>
      </c>
      <c r="L82" s="712" t="s">
        <v>465</v>
      </c>
      <c r="M82" s="713"/>
    </row>
    <row r="83" spans="1:13" s="5" customFormat="1" x14ac:dyDescent="0.2">
      <c r="A83" s="292">
        <v>33</v>
      </c>
      <c r="B83" s="293" t="s">
        <v>537</v>
      </c>
      <c r="C83" s="294">
        <v>14</v>
      </c>
      <c r="D83" s="294">
        <v>3</v>
      </c>
      <c r="E83" s="294">
        <v>11</v>
      </c>
      <c r="F83" s="215">
        <v>14</v>
      </c>
      <c r="G83" s="215">
        <v>3</v>
      </c>
      <c r="H83" s="215">
        <v>11</v>
      </c>
      <c r="I83" s="215">
        <v>0</v>
      </c>
      <c r="J83" s="215">
        <v>0</v>
      </c>
      <c r="K83" s="215">
        <v>0</v>
      </c>
      <c r="L83" s="710" t="s">
        <v>466</v>
      </c>
      <c r="M83" s="711"/>
    </row>
    <row r="84" spans="1:13" ht="15" x14ac:dyDescent="0.2">
      <c r="A84" s="282">
        <v>3315</v>
      </c>
      <c r="B84" s="283" t="s">
        <v>535</v>
      </c>
      <c r="C84" s="284">
        <v>14</v>
      </c>
      <c r="D84" s="284">
        <v>3</v>
      </c>
      <c r="E84" s="284">
        <v>11</v>
      </c>
      <c r="F84" s="76">
        <v>14</v>
      </c>
      <c r="G84" s="76">
        <v>3</v>
      </c>
      <c r="H84" s="76">
        <v>11</v>
      </c>
      <c r="I84" s="76">
        <v>0</v>
      </c>
      <c r="J84" s="76">
        <v>0</v>
      </c>
      <c r="K84" s="76">
        <v>0</v>
      </c>
      <c r="L84" s="712" t="s">
        <v>536</v>
      </c>
      <c r="M84" s="713"/>
    </row>
    <row r="85" spans="1:13" s="273" customFormat="1" x14ac:dyDescent="0.2">
      <c r="A85" s="311" t="s">
        <v>87</v>
      </c>
      <c r="B85" s="317" t="s">
        <v>532</v>
      </c>
      <c r="C85" s="294">
        <v>4826</v>
      </c>
      <c r="D85" s="294">
        <v>411</v>
      </c>
      <c r="E85" s="294">
        <v>4415</v>
      </c>
      <c r="F85" s="215">
        <v>3462</v>
      </c>
      <c r="G85" s="215">
        <v>92</v>
      </c>
      <c r="H85" s="215">
        <v>3370</v>
      </c>
      <c r="I85" s="215">
        <v>1364</v>
      </c>
      <c r="J85" s="215">
        <v>319</v>
      </c>
      <c r="K85" s="215">
        <v>1045</v>
      </c>
      <c r="L85" s="714" t="s">
        <v>534</v>
      </c>
      <c r="M85" s="715"/>
    </row>
    <row r="86" spans="1:13" s="5" customFormat="1" x14ac:dyDescent="0.2">
      <c r="A86" s="305">
        <v>35</v>
      </c>
      <c r="B86" s="277" t="s">
        <v>532</v>
      </c>
      <c r="C86" s="278">
        <v>4826</v>
      </c>
      <c r="D86" s="278">
        <v>411</v>
      </c>
      <c r="E86" s="278">
        <v>4415</v>
      </c>
      <c r="F86" s="75">
        <v>3462</v>
      </c>
      <c r="G86" s="75">
        <v>92</v>
      </c>
      <c r="H86" s="75">
        <v>3370</v>
      </c>
      <c r="I86" s="75">
        <v>1364</v>
      </c>
      <c r="J86" s="75">
        <v>319</v>
      </c>
      <c r="K86" s="75">
        <v>1045</v>
      </c>
      <c r="L86" s="704" t="s">
        <v>533</v>
      </c>
      <c r="M86" s="705"/>
    </row>
    <row r="87" spans="1:13" s="273" customFormat="1" ht="25.5" x14ac:dyDescent="0.2">
      <c r="A87" s="311" t="s">
        <v>88</v>
      </c>
      <c r="B87" s="317" t="s">
        <v>530</v>
      </c>
      <c r="C87" s="294">
        <v>231</v>
      </c>
      <c r="D87" s="294">
        <v>0</v>
      </c>
      <c r="E87" s="294">
        <v>231</v>
      </c>
      <c r="F87" s="215">
        <v>229</v>
      </c>
      <c r="G87" s="215">
        <v>0</v>
      </c>
      <c r="H87" s="215">
        <v>229</v>
      </c>
      <c r="I87" s="215">
        <v>2</v>
      </c>
      <c r="J87" s="215">
        <v>0</v>
      </c>
      <c r="K87" s="215">
        <v>2</v>
      </c>
      <c r="L87" s="766" t="s">
        <v>531</v>
      </c>
      <c r="M87" s="767"/>
    </row>
    <row r="88" spans="1:13" s="5" customFormat="1" x14ac:dyDescent="0.2">
      <c r="A88" s="305">
        <v>37</v>
      </c>
      <c r="B88" s="277" t="s">
        <v>415</v>
      </c>
      <c r="C88" s="278">
        <v>43</v>
      </c>
      <c r="D88" s="278">
        <v>0</v>
      </c>
      <c r="E88" s="278">
        <v>43</v>
      </c>
      <c r="F88" s="75">
        <v>43</v>
      </c>
      <c r="G88" s="75">
        <v>0</v>
      </c>
      <c r="H88" s="75">
        <v>43</v>
      </c>
      <c r="I88" s="75">
        <v>0</v>
      </c>
      <c r="J88" s="75">
        <v>0</v>
      </c>
      <c r="K88" s="75">
        <v>0</v>
      </c>
      <c r="L88" s="704" t="s">
        <v>467</v>
      </c>
      <c r="M88" s="705"/>
    </row>
    <row r="89" spans="1:13" ht="15" x14ac:dyDescent="0.2">
      <c r="A89" s="289">
        <v>3700</v>
      </c>
      <c r="B89" s="290" t="s">
        <v>415</v>
      </c>
      <c r="C89" s="291">
        <v>43</v>
      </c>
      <c r="D89" s="291">
        <v>0</v>
      </c>
      <c r="E89" s="291">
        <v>43</v>
      </c>
      <c r="F89" s="216">
        <v>43</v>
      </c>
      <c r="G89" s="216">
        <v>0</v>
      </c>
      <c r="H89" s="216">
        <v>43</v>
      </c>
      <c r="I89" s="216">
        <v>0</v>
      </c>
      <c r="J89" s="216">
        <v>0</v>
      </c>
      <c r="K89" s="216">
        <v>0</v>
      </c>
      <c r="L89" s="706" t="s">
        <v>467</v>
      </c>
      <c r="M89" s="707"/>
    </row>
    <row r="90" spans="1:13" s="5" customFormat="1" ht="22.5" x14ac:dyDescent="0.2">
      <c r="A90" s="305">
        <v>38</v>
      </c>
      <c r="B90" s="277" t="s">
        <v>528</v>
      </c>
      <c r="C90" s="278">
        <v>60</v>
      </c>
      <c r="D90" s="278">
        <v>0</v>
      </c>
      <c r="E90" s="278">
        <v>60</v>
      </c>
      <c r="F90" s="75">
        <v>59</v>
      </c>
      <c r="G90" s="75">
        <v>0</v>
      </c>
      <c r="H90" s="75">
        <v>59</v>
      </c>
      <c r="I90" s="75">
        <v>1</v>
      </c>
      <c r="J90" s="75">
        <v>0</v>
      </c>
      <c r="K90" s="75">
        <v>1</v>
      </c>
      <c r="L90" s="704" t="s">
        <v>529</v>
      </c>
      <c r="M90" s="705"/>
    </row>
    <row r="91" spans="1:13" ht="15" x14ac:dyDescent="0.2">
      <c r="A91" s="289">
        <v>3830</v>
      </c>
      <c r="B91" s="290" t="s">
        <v>416</v>
      </c>
      <c r="C91" s="291">
        <v>60</v>
      </c>
      <c r="D91" s="291">
        <v>0</v>
      </c>
      <c r="E91" s="291">
        <v>60</v>
      </c>
      <c r="F91" s="216">
        <v>59</v>
      </c>
      <c r="G91" s="216">
        <v>0</v>
      </c>
      <c r="H91" s="216">
        <v>59</v>
      </c>
      <c r="I91" s="216">
        <v>1</v>
      </c>
      <c r="J91" s="216">
        <v>0</v>
      </c>
      <c r="K91" s="216">
        <v>1</v>
      </c>
      <c r="L91" s="706" t="s">
        <v>468</v>
      </c>
      <c r="M91" s="707"/>
    </row>
    <row r="92" spans="1:13" s="5" customFormat="1" x14ac:dyDescent="0.2">
      <c r="A92" s="305">
        <v>39</v>
      </c>
      <c r="B92" s="277" t="s">
        <v>527</v>
      </c>
      <c r="C92" s="278">
        <v>128</v>
      </c>
      <c r="D92" s="278">
        <v>0</v>
      </c>
      <c r="E92" s="278">
        <v>128</v>
      </c>
      <c r="F92" s="75">
        <v>127</v>
      </c>
      <c r="G92" s="75">
        <v>0</v>
      </c>
      <c r="H92" s="75">
        <v>127</v>
      </c>
      <c r="I92" s="75">
        <v>1</v>
      </c>
      <c r="J92" s="75">
        <v>0</v>
      </c>
      <c r="K92" s="75">
        <v>1</v>
      </c>
      <c r="L92" s="704" t="s">
        <v>469</v>
      </c>
      <c r="M92" s="705"/>
    </row>
    <row r="93" spans="1:13" ht="15" x14ac:dyDescent="0.2">
      <c r="A93" s="289">
        <v>3900</v>
      </c>
      <c r="B93" s="290" t="s">
        <v>527</v>
      </c>
      <c r="C93" s="291">
        <v>128</v>
      </c>
      <c r="D93" s="291">
        <v>0</v>
      </c>
      <c r="E93" s="291">
        <v>128</v>
      </c>
      <c r="F93" s="216">
        <v>127</v>
      </c>
      <c r="G93" s="216">
        <v>0</v>
      </c>
      <c r="H93" s="216">
        <v>127</v>
      </c>
      <c r="I93" s="216">
        <v>1</v>
      </c>
      <c r="J93" s="216">
        <v>0</v>
      </c>
      <c r="K93" s="216">
        <v>1</v>
      </c>
      <c r="L93" s="706" t="s">
        <v>469</v>
      </c>
      <c r="M93" s="707"/>
    </row>
    <row r="94" spans="1:13" s="5" customFormat="1" ht="24.75" customHeight="1" x14ac:dyDescent="0.2">
      <c r="A94" s="744" t="s">
        <v>4</v>
      </c>
      <c r="B94" s="744"/>
      <c r="C94" s="402">
        <f t="shared" ref="C94:K94" si="14">C11+C17+C85+C87</f>
        <v>146271</v>
      </c>
      <c r="D94" s="402">
        <f t="shared" si="14"/>
        <v>5605</v>
      </c>
      <c r="E94" s="402">
        <f t="shared" si="14"/>
        <v>140666</v>
      </c>
      <c r="F94" s="402">
        <f t="shared" si="14"/>
        <v>136042</v>
      </c>
      <c r="G94" s="402">
        <f t="shared" si="14"/>
        <v>3768</v>
      </c>
      <c r="H94" s="402">
        <f t="shared" si="14"/>
        <v>132274</v>
      </c>
      <c r="I94" s="402">
        <f t="shared" si="14"/>
        <v>10229</v>
      </c>
      <c r="J94" s="402">
        <f t="shared" si="14"/>
        <v>1837</v>
      </c>
      <c r="K94" s="402">
        <f t="shared" si="14"/>
        <v>8392</v>
      </c>
      <c r="L94" s="743" t="s">
        <v>0</v>
      </c>
      <c r="M94" s="743"/>
    </row>
  </sheetData>
  <mergeCells count="101">
    <mergeCell ref="L86:M86"/>
    <mergeCell ref="L91:M91"/>
    <mergeCell ref="L93:M93"/>
    <mergeCell ref="A94:B94"/>
    <mergeCell ref="L87:M87"/>
    <mergeCell ref="L89:M89"/>
    <mergeCell ref="L94:M94"/>
    <mergeCell ref="L92:M92"/>
    <mergeCell ref="L90:M90"/>
    <mergeCell ref="L88:M88"/>
    <mergeCell ref="L81:M81"/>
    <mergeCell ref="L85:M85"/>
    <mergeCell ref="L82:M82"/>
    <mergeCell ref="L84:M84"/>
    <mergeCell ref="L83:M83"/>
    <mergeCell ref="L75:M75"/>
    <mergeCell ref="L76:M76"/>
    <mergeCell ref="L77:M77"/>
    <mergeCell ref="L78:M78"/>
    <mergeCell ref="L79:M79"/>
    <mergeCell ref="L80:M80"/>
    <mergeCell ref="L70:M70"/>
    <mergeCell ref="L71:M71"/>
    <mergeCell ref="L72:M72"/>
    <mergeCell ref="L73:M73"/>
    <mergeCell ref="L74:M74"/>
    <mergeCell ref="L64:M64"/>
    <mergeCell ref="L65:M65"/>
    <mergeCell ref="L66:M66"/>
    <mergeCell ref="L68:M68"/>
    <mergeCell ref="L69:M69"/>
    <mergeCell ref="L67:M67"/>
    <mergeCell ref="L62:M62"/>
    <mergeCell ref="L60:M60"/>
    <mergeCell ref="L61:M61"/>
    <mergeCell ref="L63:M63"/>
    <mergeCell ref="L56:M56"/>
    <mergeCell ref="L57:M57"/>
    <mergeCell ref="L58:M58"/>
    <mergeCell ref="L59:M59"/>
    <mergeCell ref="L50:M50"/>
    <mergeCell ref="L52:M52"/>
    <mergeCell ref="L53:M53"/>
    <mergeCell ref="L54:M54"/>
    <mergeCell ref="L55:M55"/>
    <mergeCell ref="L51:M51"/>
    <mergeCell ref="L39:M39"/>
    <mergeCell ref="L40:M40"/>
    <mergeCell ref="L38:M38"/>
    <mergeCell ref="L30:M30"/>
    <mergeCell ref="L35:M35"/>
    <mergeCell ref="L34:M34"/>
    <mergeCell ref="L36:M36"/>
    <mergeCell ref="L24:M24"/>
    <mergeCell ref="L25:M25"/>
    <mergeCell ref="L26:M26"/>
    <mergeCell ref="L28:M28"/>
    <mergeCell ref="L37:M37"/>
    <mergeCell ref="L29:M29"/>
    <mergeCell ref="L48:M48"/>
    <mergeCell ref="L49:M49"/>
    <mergeCell ref="L47:M47"/>
    <mergeCell ref="L43:M43"/>
    <mergeCell ref="L44:M44"/>
    <mergeCell ref="L45:M45"/>
    <mergeCell ref="L46:M46"/>
    <mergeCell ref="L41:M41"/>
    <mergeCell ref="L42:M42"/>
    <mergeCell ref="L19:M19"/>
    <mergeCell ref="L16:M16"/>
    <mergeCell ref="L14:M14"/>
    <mergeCell ref="L13:M13"/>
    <mergeCell ref="L15:M15"/>
    <mergeCell ref="L18:M18"/>
    <mergeCell ref="L31:M31"/>
    <mergeCell ref="L23:M23"/>
    <mergeCell ref="L22:M22"/>
    <mergeCell ref="L33:M33"/>
    <mergeCell ref="L32:M32"/>
    <mergeCell ref="L27:M27"/>
    <mergeCell ref="A1:M1"/>
    <mergeCell ref="A2:M2"/>
    <mergeCell ref="A3:M3"/>
    <mergeCell ref="A4:M4"/>
    <mergeCell ref="C7:E7"/>
    <mergeCell ref="I7:K7"/>
    <mergeCell ref="L7:M10"/>
    <mergeCell ref="A5:M5"/>
    <mergeCell ref="A6:B6"/>
    <mergeCell ref="C6:K6"/>
    <mergeCell ref="A7:A10"/>
    <mergeCell ref="B7:B10"/>
    <mergeCell ref="F8:H8"/>
    <mergeCell ref="C8:E8"/>
    <mergeCell ref="L21:M21"/>
    <mergeCell ref="L17:M17"/>
    <mergeCell ref="L11:M11"/>
    <mergeCell ref="L12:M12"/>
    <mergeCell ref="L20:M20"/>
    <mergeCell ref="F7:H7"/>
    <mergeCell ref="I8:K8"/>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8" max="12" man="1"/>
    <brk id="70" max="12"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4"/>
  <sheetViews>
    <sheetView view="pageBreakPreview" zoomScale="90" zoomScaleNormal="100" zoomScaleSheetLayoutView="90" workbookViewId="0">
      <selection activeCell="A13" sqref="A13:XFD14"/>
    </sheetView>
  </sheetViews>
  <sheetFormatPr defaultRowHeight="15" x14ac:dyDescent="0.2"/>
  <cols>
    <col min="1" max="1" width="5.77734375" style="59" customWidth="1"/>
    <col min="2" max="2" width="45.6640625" style="3" customWidth="1"/>
    <col min="3" max="3" width="9.44140625" style="1" bestFit="1" customWidth="1"/>
    <col min="4" max="4" width="8.109375" style="1" bestFit="1" customWidth="1"/>
    <col min="5" max="5" width="7.21875" style="1" bestFit="1" customWidth="1"/>
    <col min="6" max="6" width="7.77734375" style="1" customWidth="1"/>
    <col min="7" max="8" width="6.77734375" style="1" customWidth="1"/>
    <col min="9" max="9" width="42.77734375" style="1" customWidth="1"/>
    <col min="10" max="10" width="5.77734375" style="1" customWidth="1"/>
    <col min="11" max="16384" width="8.88671875" style="1"/>
  </cols>
  <sheetData>
    <row r="1" spans="1:13" s="11" customFormat="1" x14ac:dyDescent="0.2">
      <c r="A1" s="573"/>
      <c r="B1" s="573"/>
      <c r="C1" s="573"/>
      <c r="D1" s="573"/>
      <c r="E1" s="573"/>
      <c r="F1" s="573"/>
      <c r="G1" s="573"/>
      <c r="H1" s="573"/>
      <c r="I1" s="573"/>
      <c r="J1" s="573"/>
      <c r="K1" s="12"/>
      <c r="L1" s="12"/>
      <c r="M1" s="12"/>
    </row>
    <row r="2" spans="1:13" ht="20.25" x14ac:dyDescent="0.2">
      <c r="A2" s="577" t="s">
        <v>16</v>
      </c>
      <c r="B2" s="577"/>
      <c r="C2" s="577"/>
      <c r="D2" s="577"/>
      <c r="E2" s="577"/>
      <c r="F2" s="577"/>
      <c r="G2" s="577"/>
      <c r="H2" s="577"/>
      <c r="I2" s="577"/>
      <c r="J2" s="577"/>
    </row>
    <row r="3" spans="1:13" ht="20.25" x14ac:dyDescent="0.2">
      <c r="A3" s="577" t="s">
        <v>90</v>
      </c>
      <c r="B3" s="577"/>
      <c r="C3" s="577"/>
      <c r="D3" s="577"/>
      <c r="E3" s="577"/>
      <c r="F3" s="577"/>
      <c r="G3" s="577"/>
      <c r="H3" s="577"/>
      <c r="I3" s="577"/>
      <c r="J3" s="577"/>
    </row>
    <row r="4" spans="1:13" ht="15.75" x14ac:dyDescent="0.2">
      <c r="A4" s="581" t="s">
        <v>92</v>
      </c>
      <c r="B4" s="581"/>
      <c r="C4" s="581"/>
      <c r="D4" s="581"/>
      <c r="E4" s="581"/>
      <c r="F4" s="581"/>
      <c r="G4" s="581"/>
      <c r="H4" s="581"/>
      <c r="I4" s="581"/>
      <c r="J4" s="581"/>
    </row>
    <row r="5" spans="1:13" ht="15.75" x14ac:dyDescent="0.2">
      <c r="A5" s="581" t="s">
        <v>91</v>
      </c>
      <c r="B5" s="581"/>
      <c r="C5" s="581"/>
      <c r="D5" s="581"/>
      <c r="E5" s="581"/>
      <c r="F5" s="581"/>
      <c r="G5" s="581"/>
      <c r="H5" s="581"/>
      <c r="I5" s="581"/>
      <c r="J5" s="581"/>
    </row>
    <row r="6" spans="1:13" ht="15.75" x14ac:dyDescent="0.2">
      <c r="A6" s="607" t="s">
        <v>627</v>
      </c>
      <c r="B6" s="607"/>
      <c r="C6" s="574">
        <v>2014</v>
      </c>
      <c r="D6" s="574"/>
      <c r="E6" s="574"/>
      <c r="F6" s="574"/>
      <c r="G6" s="574"/>
      <c r="H6" s="574"/>
      <c r="I6" s="768" t="s">
        <v>654</v>
      </c>
      <c r="J6" s="768" t="s">
        <v>240</v>
      </c>
    </row>
    <row r="7" spans="1:13" x14ac:dyDescent="0.2">
      <c r="A7" s="557" t="s">
        <v>285</v>
      </c>
      <c r="B7" s="603" t="s">
        <v>3</v>
      </c>
      <c r="C7" s="702" t="s">
        <v>13</v>
      </c>
      <c r="D7" s="702"/>
      <c r="E7" s="702"/>
      <c r="F7" s="702" t="s">
        <v>12</v>
      </c>
      <c r="G7" s="702"/>
      <c r="H7" s="702"/>
      <c r="I7" s="575" t="s">
        <v>7</v>
      </c>
      <c r="J7" s="575"/>
    </row>
    <row r="8" spans="1:13" x14ac:dyDescent="0.2">
      <c r="A8" s="558"/>
      <c r="B8" s="604"/>
      <c r="C8" s="699" t="s">
        <v>15</v>
      </c>
      <c r="D8" s="699"/>
      <c r="E8" s="699"/>
      <c r="F8" s="699" t="s">
        <v>14</v>
      </c>
      <c r="G8" s="699"/>
      <c r="H8" s="699"/>
      <c r="I8" s="583"/>
      <c r="J8" s="583"/>
    </row>
    <row r="9" spans="1:13" x14ac:dyDescent="0.2">
      <c r="A9" s="558"/>
      <c r="B9" s="604"/>
      <c r="C9" s="206" t="s">
        <v>0</v>
      </c>
      <c r="D9" s="206" t="s">
        <v>1</v>
      </c>
      <c r="E9" s="206" t="s">
        <v>2</v>
      </c>
      <c r="F9" s="206" t="s">
        <v>0</v>
      </c>
      <c r="G9" s="206" t="s">
        <v>1</v>
      </c>
      <c r="H9" s="206" t="s">
        <v>2</v>
      </c>
      <c r="I9" s="583"/>
      <c r="J9" s="583"/>
    </row>
    <row r="10" spans="1:13" x14ac:dyDescent="0.2">
      <c r="A10" s="559"/>
      <c r="B10" s="605"/>
      <c r="C10" s="207" t="s">
        <v>4</v>
      </c>
      <c r="D10" s="207" t="s">
        <v>5</v>
      </c>
      <c r="E10" s="207" t="s">
        <v>6</v>
      </c>
      <c r="F10" s="207" t="s">
        <v>4</v>
      </c>
      <c r="G10" s="207" t="s">
        <v>5</v>
      </c>
      <c r="H10" s="207" t="s">
        <v>6</v>
      </c>
      <c r="I10" s="584"/>
      <c r="J10" s="584"/>
    </row>
    <row r="11" spans="1:13" ht="15.75" x14ac:dyDescent="0.2">
      <c r="A11" s="257" t="s">
        <v>377</v>
      </c>
      <c r="B11" s="275" t="s">
        <v>383</v>
      </c>
      <c r="C11" s="276">
        <v>13077942</v>
      </c>
      <c r="D11" s="276">
        <v>8920869</v>
      </c>
      <c r="E11" s="276">
        <v>4157073</v>
      </c>
      <c r="F11" s="276">
        <v>46764</v>
      </c>
      <c r="G11" s="276">
        <v>40300</v>
      </c>
      <c r="H11" s="276">
        <v>6464</v>
      </c>
      <c r="I11" s="700" t="s">
        <v>417</v>
      </c>
      <c r="J11" s="701"/>
    </row>
    <row r="12" spans="1:13" x14ac:dyDescent="0.2">
      <c r="A12" s="251" t="s">
        <v>378</v>
      </c>
      <c r="B12" s="277" t="s">
        <v>519</v>
      </c>
      <c r="C12" s="278">
        <v>10319442</v>
      </c>
      <c r="D12" s="278">
        <v>6286931</v>
      </c>
      <c r="E12" s="278">
        <v>4032511</v>
      </c>
      <c r="F12" s="278">
        <v>20212</v>
      </c>
      <c r="G12" s="278">
        <v>14030</v>
      </c>
      <c r="H12" s="278">
        <v>6182</v>
      </c>
      <c r="I12" s="704" t="s">
        <v>314</v>
      </c>
      <c r="J12" s="705"/>
    </row>
    <row r="13" spans="1:13" ht="20.25" customHeight="1" x14ac:dyDescent="0.2">
      <c r="A13" s="285" t="s">
        <v>380</v>
      </c>
      <c r="B13" s="286" t="s">
        <v>384</v>
      </c>
      <c r="C13" s="287">
        <v>286413</v>
      </c>
      <c r="D13" s="287">
        <v>273899</v>
      </c>
      <c r="E13" s="287">
        <v>12514</v>
      </c>
      <c r="F13" s="287">
        <v>2253</v>
      </c>
      <c r="G13" s="287">
        <v>2233</v>
      </c>
      <c r="H13" s="287">
        <v>20</v>
      </c>
      <c r="I13" s="721" t="s">
        <v>418</v>
      </c>
      <c r="J13" s="722"/>
    </row>
    <row r="14" spans="1:13" x14ac:dyDescent="0.2">
      <c r="A14" s="282" t="s">
        <v>379</v>
      </c>
      <c r="B14" s="283" t="s">
        <v>385</v>
      </c>
      <c r="C14" s="284">
        <v>286413</v>
      </c>
      <c r="D14" s="284">
        <v>273899</v>
      </c>
      <c r="E14" s="284">
        <v>12514</v>
      </c>
      <c r="F14" s="284">
        <v>2253</v>
      </c>
      <c r="G14" s="284">
        <v>2233</v>
      </c>
      <c r="H14" s="284">
        <v>20</v>
      </c>
      <c r="I14" s="712" t="s">
        <v>520</v>
      </c>
      <c r="J14" s="713"/>
    </row>
    <row r="15" spans="1:13" x14ac:dyDescent="0.2">
      <c r="A15" s="285" t="s">
        <v>381</v>
      </c>
      <c r="B15" s="286" t="s">
        <v>386</v>
      </c>
      <c r="C15" s="287">
        <v>2472087</v>
      </c>
      <c r="D15" s="287">
        <v>2360039</v>
      </c>
      <c r="E15" s="287">
        <v>112048</v>
      </c>
      <c r="F15" s="287">
        <v>24299</v>
      </c>
      <c r="G15" s="287">
        <v>24037</v>
      </c>
      <c r="H15" s="287">
        <v>262</v>
      </c>
      <c r="I15" s="721" t="s">
        <v>419</v>
      </c>
      <c r="J15" s="722"/>
    </row>
    <row r="16" spans="1:13" x14ac:dyDescent="0.2">
      <c r="A16" s="271" t="s">
        <v>382</v>
      </c>
      <c r="B16" s="272" t="s">
        <v>518</v>
      </c>
      <c r="C16" s="284">
        <v>2472087</v>
      </c>
      <c r="D16" s="284">
        <v>2360039</v>
      </c>
      <c r="E16" s="284">
        <v>112048</v>
      </c>
      <c r="F16" s="284">
        <v>24299</v>
      </c>
      <c r="G16" s="284">
        <v>24037</v>
      </c>
      <c r="H16" s="284">
        <v>262</v>
      </c>
      <c r="I16" s="723" t="s">
        <v>420</v>
      </c>
      <c r="J16" s="723"/>
    </row>
    <row r="17" spans="1:10" ht="15.75" x14ac:dyDescent="0.2">
      <c r="A17" s="262" t="s">
        <v>86</v>
      </c>
      <c r="B17" s="288" t="s">
        <v>387</v>
      </c>
      <c r="C17" s="174">
        <f t="shared" ref="C17:H17" si="0">C18+C27+C32+C30+C35+C38+C40+C43+C46+C47+C48+C50+C53+C59+C60+C65+C70+C73+C76+C78+C80+C83</f>
        <v>7167264</v>
      </c>
      <c r="D17" s="174">
        <f t="shared" si="0"/>
        <v>5896739</v>
      </c>
      <c r="E17" s="174">
        <f t="shared" si="0"/>
        <v>1270525</v>
      </c>
      <c r="F17" s="174">
        <f t="shared" si="0"/>
        <v>94468</v>
      </c>
      <c r="G17" s="174">
        <f t="shared" si="0"/>
        <v>92051</v>
      </c>
      <c r="H17" s="174">
        <f t="shared" si="0"/>
        <v>2399</v>
      </c>
      <c r="I17" s="745" t="s">
        <v>421</v>
      </c>
      <c r="J17" s="746"/>
    </row>
    <row r="18" spans="1:10" ht="16.5" customHeight="1" x14ac:dyDescent="0.2">
      <c r="A18" s="251">
        <v>10</v>
      </c>
      <c r="B18" s="277" t="s">
        <v>388</v>
      </c>
      <c r="C18" s="75">
        <f t="shared" ref="C18:G18" si="1">C19+C20+C21+C22+C23+C24+C25+C26</f>
        <v>184706</v>
      </c>
      <c r="D18" s="75">
        <f t="shared" si="1"/>
        <v>180077</v>
      </c>
      <c r="E18" s="75">
        <f t="shared" si="1"/>
        <v>4629</v>
      </c>
      <c r="F18" s="75">
        <f t="shared" si="1"/>
        <v>6013</v>
      </c>
      <c r="G18" s="75">
        <f t="shared" si="1"/>
        <v>5987</v>
      </c>
      <c r="H18" s="75">
        <f>H19+H20+H21+H22+H23+H24+H25+H26</f>
        <v>26</v>
      </c>
      <c r="I18" s="704" t="s">
        <v>422</v>
      </c>
      <c r="J18" s="705"/>
    </row>
    <row r="19" spans="1:10" ht="16.5" customHeight="1" x14ac:dyDescent="0.2">
      <c r="A19" s="279">
        <v>1010</v>
      </c>
      <c r="B19" s="280" t="s">
        <v>389</v>
      </c>
      <c r="C19" s="281">
        <v>8684</v>
      </c>
      <c r="D19" s="281">
        <v>6023</v>
      </c>
      <c r="E19" s="281">
        <v>2661</v>
      </c>
      <c r="F19" s="281">
        <v>194</v>
      </c>
      <c r="G19" s="281">
        <v>190</v>
      </c>
      <c r="H19" s="281">
        <v>4</v>
      </c>
      <c r="I19" s="719" t="s">
        <v>423</v>
      </c>
      <c r="J19" s="720"/>
    </row>
    <row r="20" spans="1:10" x14ac:dyDescent="0.2">
      <c r="A20" s="282">
        <v>1030</v>
      </c>
      <c r="B20" s="283" t="s">
        <v>594</v>
      </c>
      <c r="C20" s="284">
        <v>4002</v>
      </c>
      <c r="D20" s="284">
        <v>3894</v>
      </c>
      <c r="E20" s="284">
        <v>108</v>
      </c>
      <c r="F20" s="284">
        <v>110</v>
      </c>
      <c r="G20" s="284">
        <v>107</v>
      </c>
      <c r="H20" s="284">
        <v>3</v>
      </c>
      <c r="I20" s="712" t="s">
        <v>424</v>
      </c>
      <c r="J20" s="713"/>
    </row>
    <row r="21" spans="1:10" x14ac:dyDescent="0.2">
      <c r="A21" s="279">
        <v>1050</v>
      </c>
      <c r="B21" s="280" t="s">
        <v>390</v>
      </c>
      <c r="C21" s="281">
        <v>13146</v>
      </c>
      <c r="D21" s="281">
        <v>13026</v>
      </c>
      <c r="E21" s="281">
        <v>120</v>
      </c>
      <c r="F21" s="281">
        <v>508</v>
      </c>
      <c r="G21" s="281">
        <v>507</v>
      </c>
      <c r="H21" s="281">
        <v>1</v>
      </c>
      <c r="I21" s="719" t="s">
        <v>425</v>
      </c>
      <c r="J21" s="720"/>
    </row>
    <row r="22" spans="1:10" x14ac:dyDescent="0.2">
      <c r="A22" s="282">
        <v>1061</v>
      </c>
      <c r="B22" s="283" t="s">
        <v>391</v>
      </c>
      <c r="C22" s="284">
        <v>46848</v>
      </c>
      <c r="D22" s="284">
        <v>46475</v>
      </c>
      <c r="E22" s="284">
        <v>373</v>
      </c>
      <c r="F22" s="284">
        <v>952</v>
      </c>
      <c r="G22" s="284">
        <v>948</v>
      </c>
      <c r="H22" s="284">
        <v>4</v>
      </c>
      <c r="I22" s="712" t="s">
        <v>426</v>
      </c>
      <c r="J22" s="713"/>
    </row>
    <row r="23" spans="1:10" x14ac:dyDescent="0.2">
      <c r="A23" s="279">
        <v>1071</v>
      </c>
      <c r="B23" s="280" t="s">
        <v>392</v>
      </c>
      <c r="C23" s="281">
        <v>99169</v>
      </c>
      <c r="D23" s="281">
        <v>98412</v>
      </c>
      <c r="E23" s="281">
        <v>757</v>
      </c>
      <c r="F23" s="281">
        <v>3856</v>
      </c>
      <c r="G23" s="281">
        <v>3844</v>
      </c>
      <c r="H23" s="281">
        <v>12</v>
      </c>
      <c r="I23" s="719" t="s">
        <v>427</v>
      </c>
      <c r="J23" s="720"/>
    </row>
    <row r="24" spans="1:10" x14ac:dyDescent="0.2">
      <c r="A24" s="282">
        <v>1073</v>
      </c>
      <c r="B24" s="283" t="s">
        <v>521</v>
      </c>
      <c r="C24" s="284">
        <v>3581</v>
      </c>
      <c r="D24" s="284">
        <v>3581</v>
      </c>
      <c r="E24" s="284">
        <v>0</v>
      </c>
      <c r="F24" s="284">
        <v>141</v>
      </c>
      <c r="G24" s="284">
        <v>141</v>
      </c>
      <c r="H24" s="284">
        <v>0</v>
      </c>
      <c r="I24" s="712" t="s">
        <v>428</v>
      </c>
      <c r="J24" s="713"/>
    </row>
    <row r="25" spans="1:10" x14ac:dyDescent="0.2">
      <c r="A25" s="279">
        <v>1079</v>
      </c>
      <c r="B25" s="280" t="s">
        <v>523</v>
      </c>
      <c r="C25" s="281">
        <v>7596</v>
      </c>
      <c r="D25" s="281">
        <v>6986</v>
      </c>
      <c r="E25" s="281">
        <v>610</v>
      </c>
      <c r="F25" s="281">
        <v>212</v>
      </c>
      <c r="G25" s="281">
        <v>210</v>
      </c>
      <c r="H25" s="281">
        <v>2</v>
      </c>
      <c r="I25" s="719" t="s">
        <v>522</v>
      </c>
      <c r="J25" s="720"/>
    </row>
    <row r="26" spans="1:10" x14ac:dyDescent="0.2">
      <c r="A26" s="282">
        <v>1080</v>
      </c>
      <c r="B26" s="283" t="s">
        <v>393</v>
      </c>
      <c r="C26" s="284">
        <v>1680</v>
      </c>
      <c r="D26" s="284">
        <v>1680</v>
      </c>
      <c r="E26" s="284">
        <v>0</v>
      </c>
      <c r="F26" s="284">
        <v>40</v>
      </c>
      <c r="G26" s="284">
        <v>40</v>
      </c>
      <c r="H26" s="284">
        <v>0</v>
      </c>
      <c r="I26" s="712" t="s">
        <v>429</v>
      </c>
      <c r="J26" s="713"/>
    </row>
    <row r="27" spans="1:10" x14ac:dyDescent="0.2">
      <c r="A27" s="285">
        <v>11</v>
      </c>
      <c r="B27" s="286" t="s">
        <v>394</v>
      </c>
      <c r="C27" s="287">
        <f t="shared" ref="C27:G27" si="2">C28+C29</f>
        <v>93277</v>
      </c>
      <c r="D27" s="287">
        <f t="shared" si="2"/>
        <v>92087</v>
      </c>
      <c r="E27" s="287">
        <f t="shared" si="2"/>
        <v>1190</v>
      </c>
      <c r="F27" s="287">
        <f t="shared" si="2"/>
        <v>2019</v>
      </c>
      <c r="G27" s="287">
        <f t="shared" si="2"/>
        <v>2013</v>
      </c>
      <c r="H27" s="287">
        <f>H28+H29</f>
        <v>6</v>
      </c>
      <c r="I27" s="721" t="s">
        <v>430</v>
      </c>
      <c r="J27" s="722"/>
    </row>
    <row r="28" spans="1:10" x14ac:dyDescent="0.2">
      <c r="A28" s="282">
        <v>1105</v>
      </c>
      <c r="B28" s="283" t="s">
        <v>525</v>
      </c>
      <c r="C28" s="284">
        <v>34550</v>
      </c>
      <c r="D28" s="284">
        <v>34550</v>
      </c>
      <c r="E28" s="284">
        <v>0</v>
      </c>
      <c r="F28" s="284">
        <v>467</v>
      </c>
      <c r="G28" s="284">
        <v>467</v>
      </c>
      <c r="H28" s="284">
        <v>0</v>
      </c>
      <c r="I28" s="712" t="s">
        <v>524</v>
      </c>
      <c r="J28" s="713"/>
    </row>
    <row r="29" spans="1:10" x14ac:dyDescent="0.2">
      <c r="A29" s="279">
        <v>1106</v>
      </c>
      <c r="B29" s="280" t="s">
        <v>526</v>
      </c>
      <c r="C29" s="281">
        <v>58727</v>
      </c>
      <c r="D29" s="281">
        <v>57537</v>
      </c>
      <c r="E29" s="281">
        <v>1190</v>
      </c>
      <c r="F29" s="281">
        <v>1552</v>
      </c>
      <c r="G29" s="281">
        <v>1546</v>
      </c>
      <c r="H29" s="281">
        <v>6</v>
      </c>
      <c r="I29" s="719" t="s">
        <v>431</v>
      </c>
      <c r="J29" s="720"/>
    </row>
    <row r="30" spans="1:10" x14ac:dyDescent="0.2">
      <c r="A30" s="251">
        <v>13</v>
      </c>
      <c r="B30" s="277" t="s">
        <v>395</v>
      </c>
      <c r="C30" s="278">
        <v>14172</v>
      </c>
      <c r="D30" s="278">
        <v>14046</v>
      </c>
      <c r="E30" s="278">
        <v>126</v>
      </c>
      <c r="F30" s="278">
        <v>641</v>
      </c>
      <c r="G30" s="278">
        <v>640</v>
      </c>
      <c r="H30" s="278">
        <v>1</v>
      </c>
      <c r="I30" s="704" t="s">
        <v>432</v>
      </c>
      <c r="J30" s="705"/>
    </row>
    <row r="31" spans="1:10" x14ac:dyDescent="0.2">
      <c r="A31" s="279">
        <v>1392</v>
      </c>
      <c r="B31" s="280" t="s">
        <v>593</v>
      </c>
      <c r="C31" s="219">
        <v>14172</v>
      </c>
      <c r="D31" s="219">
        <v>14046</v>
      </c>
      <c r="E31" s="219">
        <v>126</v>
      </c>
      <c r="F31" s="219">
        <v>641</v>
      </c>
      <c r="G31" s="219">
        <v>640</v>
      </c>
      <c r="H31" s="219">
        <v>1</v>
      </c>
      <c r="I31" s="719" t="s">
        <v>433</v>
      </c>
      <c r="J31" s="720"/>
    </row>
    <row r="32" spans="1:10" x14ac:dyDescent="0.2">
      <c r="A32" s="251">
        <v>14</v>
      </c>
      <c r="B32" s="277" t="s">
        <v>396</v>
      </c>
      <c r="C32" s="278">
        <f t="shared" ref="C32:G32" si="3">C33+C34</f>
        <v>168784</v>
      </c>
      <c r="D32" s="278">
        <f t="shared" si="3"/>
        <v>164200</v>
      </c>
      <c r="E32" s="278">
        <f t="shared" si="3"/>
        <v>4584</v>
      </c>
      <c r="F32" s="278">
        <f t="shared" si="3"/>
        <v>7887</v>
      </c>
      <c r="G32" s="278">
        <f t="shared" si="3"/>
        <v>7799</v>
      </c>
      <c r="H32" s="278">
        <f>H33+H34</f>
        <v>88</v>
      </c>
      <c r="I32" s="704" t="s">
        <v>434</v>
      </c>
      <c r="J32" s="705"/>
    </row>
    <row r="33" spans="1:10" x14ac:dyDescent="0.2">
      <c r="A33" s="279">
        <v>1411</v>
      </c>
      <c r="B33" s="280" t="s">
        <v>591</v>
      </c>
      <c r="C33" s="281">
        <v>7899</v>
      </c>
      <c r="D33" s="281">
        <v>7899</v>
      </c>
      <c r="E33" s="281">
        <v>0</v>
      </c>
      <c r="F33" s="281">
        <v>327</v>
      </c>
      <c r="G33" s="281">
        <v>327</v>
      </c>
      <c r="H33" s="281">
        <v>0</v>
      </c>
      <c r="I33" s="719" t="s">
        <v>592</v>
      </c>
      <c r="J33" s="720"/>
    </row>
    <row r="34" spans="1:10" x14ac:dyDescent="0.2">
      <c r="A34" s="282">
        <v>1412</v>
      </c>
      <c r="B34" s="283" t="s">
        <v>590</v>
      </c>
      <c r="C34" s="284">
        <v>160885</v>
      </c>
      <c r="D34" s="284">
        <v>156301</v>
      </c>
      <c r="E34" s="284">
        <v>4584</v>
      </c>
      <c r="F34" s="284">
        <v>7560</v>
      </c>
      <c r="G34" s="284">
        <v>7472</v>
      </c>
      <c r="H34" s="284">
        <v>88</v>
      </c>
      <c r="I34" s="712" t="s">
        <v>589</v>
      </c>
      <c r="J34" s="713"/>
    </row>
    <row r="35" spans="1:10" x14ac:dyDescent="0.2">
      <c r="A35" s="285">
        <v>15</v>
      </c>
      <c r="B35" s="286" t="s">
        <v>588</v>
      </c>
      <c r="C35" s="287">
        <f t="shared" ref="C35:G35" si="4">C36+C37</f>
        <v>3344</v>
      </c>
      <c r="D35" s="287">
        <f t="shared" si="4"/>
        <v>2984</v>
      </c>
      <c r="E35" s="287">
        <f t="shared" si="4"/>
        <v>360</v>
      </c>
      <c r="F35" s="287">
        <f t="shared" si="4"/>
        <v>110</v>
      </c>
      <c r="G35" s="287">
        <f t="shared" si="4"/>
        <v>105</v>
      </c>
      <c r="H35" s="287">
        <f>H36+H37</f>
        <v>5</v>
      </c>
      <c r="I35" s="721" t="s">
        <v>435</v>
      </c>
      <c r="J35" s="722"/>
    </row>
    <row r="36" spans="1:10" x14ac:dyDescent="0.2">
      <c r="A36" s="282" t="s">
        <v>401</v>
      </c>
      <c r="B36" s="283" t="s">
        <v>587</v>
      </c>
      <c r="C36" s="284">
        <v>745</v>
      </c>
      <c r="D36" s="284">
        <v>385</v>
      </c>
      <c r="E36" s="284">
        <v>360</v>
      </c>
      <c r="F36" s="284">
        <v>22</v>
      </c>
      <c r="G36" s="284">
        <v>18</v>
      </c>
      <c r="H36" s="284">
        <v>4</v>
      </c>
      <c r="I36" s="712" t="s">
        <v>436</v>
      </c>
      <c r="J36" s="713"/>
    </row>
    <row r="37" spans="1:10" x14ac:dyDescent="0.2">
      <c r="A37" s="279">
        <v>1520</v>
      </c>
      <c r="B37" s="280" t="s">
        <v>398</v>
      </c>
      <c r="C37" s="281">
        <v>2599</v>
      </c>
      <c r="D37" s="281">
        <v>2599</v>
      </c>
      <c r="E37" s="281">
        <v>0</v>
      </c>
      <c r="F37" s="281">
        <v>88</v>
      </c>
      <c r="G37" s="281">
        <v>87</v>
      </c>
      <c r="H37" s="281">
        <v>1</v>
      </c>
      <c r="I37" s="719" t="s">
        <v>437</v>
      </c>
      <c r="J37" s="720"/>
    </row>
    <row r="38" spans="1:10" ht="28.5" customHeight="1" x14ac:dyDescent="0.2">
      <c r="A38" s="251">
        <v>16</v>
      </c>
      <c r="B38" s="277" t="s">
        <v>584</v>
      </c>
      <c r="C38" s="278">
        <v>129487</v>
      </c>
      <c r="D38" s="278">
        <v>127873</v>
      </c>
      <c r="E38" s="278">
        <v>1614</v>
      </c>
      <c r="F38" s="278">
        <v>4194</v>
      </c>
      <c r="G38" s="278">
        <v>4178</v>
      </c>
      <c r="H38" s="278">
        <v>16</v>
      </c>
      <c r="I38" s="704" t="s">
        <v>585</v>
      </c>
      <c r="J38" s="705"/>
    </row>
    <row r="39" spans="1:10" x14ac:dyDescent="0.2">
      <c r="A39" s="279">
        <v>1622</v>
      </c>
      <c r="B39" s="280" t="s">
        <v>583</v>
      </c>
      <c r="C39" s="281">
        <v>129487</v>
      </c>
      <c r="D39" s="281">
        <v>127873</v>
      </c>
      <c r="E39" s="281">
        <v>1614</v>
      </c>
      <c r="F39" s="281">
        <v>4194</v>
      </c>
      <c r="G39" s="281">
        <v>4178</v>
      </c>
      <c r="H39" s="281">
        <v>16</v>
      </c>
      <c r="I39" s="719" t="s">
        <v>586</v>
      </c>
      <c r="J39" s="720"/>
    </row>
    <row r="40" spans="1:10" x14ac:dyDescent="0.2">
      <c r="A40" s="251">
        <v>17</v>
      </c>
      <c r="B40" s="277" t="s">
        <v>582</v>
      </c>
      <c r="C40" s="278">
        <f t="shared" ref="C40:G40" si="5">C41+C42</f>
        <v>15686</v>
      </c>
      <c r="D40" s="278">
        <f t="shared" si="5"/>
        <v>14619</v>
      </c>
      <c r="E40" s="278">
        <f t="shared" si="5"/>
        <v>1067</v>
      </c>
      <c r="F40" s="278">
        <f t="shared" si="5"/>
        <v>552</v>
      </c>
      <c r="G40" s="278">
        <f t="shared" si="5"/>
        <v>543</v>
      </c>
      <c r="H40" s="278">
        <f>H41+H42</f>
        <v>9</v>
      </c>
      <c r="I40" s="704" t="s">
        <v>438</v>
      </c>
      <c r="J40" s="705"/>
    </row>
    <row r="41" spans="1:10" x14ac:dyDescent="0.2">
      <c r="A41" s="279">
        <v>1702</v>
      </c>
      <c r="B41" s="280" t="s">
        <v>399</v>
      </c>
      <c r="C41" s="281">
        <v>9126</v>
      </c>
      <c r="D41" s="281">
        <v>8659</v>
      </c>
      <c r="E41" s="281">
        <v>467</v>
      </c>
      <c r="F41" s="281">
        <v>249</v>
      </c>
      <c r="G41" s="281">
        <v>244</v>
      </c>
      <c r="H41" s="281">
        <v>5</v>
      </c>
      <c r="I41" s="719" t="s">
        <v>581</v>
      </c>
      <c r="J41" s="720"/>
    </row>
    <row r="42" spans="1:10" x14ac:dyDescent="0.2">
      <c r="A42" s="295">
        <v>1709</v>
      </c>
      <c r="B42" s="296" t="s">
        <v>400</v>
      </c>
      <c r="C42" s="297">
        <v>6560</v>
      </c>
      <c r="D42" s="297">
        <v>5960</v>
      </c>
      <c r="E42" s="297">
        <v>600</v>
      </c>
      <c r="F42" s="297">
        <v>303</v>
      </c>
      <c r="G42" s="297">
        <v>299</v>
      </c>
      <c r="H42" s="297">
        <v>4</v>
      </c>
      <c r="I42" s="735" t="s">
        <v>440</v>
      </c>
      <c r="J42" s="736"/>
    </row>
    <row r="43" spans="1:10" x14ac:dyDescent="0.2">
      <c r="A43" s="457">
        <v>18</v>
      </c>
      <c r="B43" s="458" t="s">
        <v>580</v>
      </c>
      <c r="C43" s="459">
        <f t="shared" ref="C43:G43" si="6">C44+C45</f>
        <v>318893</v>
      </c>
      <c r="D43" s="459">
        <f t="shared" si="6"/>
        <v>295444</v>
      </c>
      <c r="E43" s="459">
        <f t="shared" si="6"/>
        <v>23449</v>
      </c>
      <c r="F43" s="459">
        <f t="shared" si="6"/>
        <v>4045</v>
      </c>
      <c r="G43" s="459">
        <f t="shared" si="6"/>
        <v>3915</v>
      </c>
      <c r="H43" s="459">
        <f>H44+H45</f>
        <v>130</v>
      </c>
      <c r="I43" s="769" t="s">
        <v>441</v>
      </c>
      <c r="J43" s="770"/>
    </row>
    <row r="44" spans="1:10" x14ac:dyDescent="0.2">
      <c r="A44" s="282">
        <v>1811</v>
      </c>
      <c r="B44" s="283" t="s">
        <v>579</v>
      </c>
      <c r="C44" s="284">
        <v>312492</v>
      </c>
      <c r="D44" s="284">
        <v>289283</v>
      </c>
      <c r="E44" s="284">
        <v>23209</v>
      </c>
      <c r="F44" s="284">
        <v>3980</v>
      </c>
      <c r="G44" s="284">
        <v>3851</v>
      </c>
      <c r="H44" s="284">
        <v>129</v>
      </c>
      <c r="I44" s="712" t="s">
        <v>442</v>
      </c>
      <c r="J44" s="713"/>
    </row>
    <row r="45" spans="1:10" x14ac:dyDescent="0.2">
      <c r="A45" s="279">
        <v>1820</v>
      </c>
      <c r="B45" s="280" t="s">
        <v>578</v>
      </c>
      <c r="C45" s="281">
        <v>6401</v>
      </c>
      <c r="D45" s="281">
        <v>6161</v>
      </c>
      <c r="E45" s="281">
        <v>240</v>
      </c>
      <c r="F45" s="281">
        <v>65</v>
      </c>
      <c r="G45" s="281">
        <v>64</v>
      </c>
      <c r="H45" s="281">
        <v>1</v>
      </c>
      <c r="I45" s="719" t="s">
        <v>443</v>
      </c>
      <c r="J45" s="720"/>
    </row>
    <row r="46" spans="1:10" x14ac:dyDescent="0.2">
      <c r="A46" s="443">
        <v>19</v>
      </c>
      <c r="B46" s="277" t="s">
        <v>577</v>
      </c>
      <c r="C46" s="278">
        <v>499762</v>
      </c>
      <c r="D46" s="278">
        <v>337147</v>
      </c>
      <c r="E46" s="278">
        <v>162615</v>
      </c>
      <c r="F46" s="278">
        <v>1074</v>
      </c>
      <c r="G46" s="278">
        <v>894</v>
      </c>
      <c r="H46" s="278">
        <v>180</v>
      </c>
      <c r="I46" s="704" t="s">
        <v>444</v>
      </c>
      <c r="J46" s="705"/>
    </row>
    <row r="47" spans="1:10" x14ac:dyDescent="0.2">
      <c r="A47" s="285">
        <v>20</v>
      </c>
      <c r="B47" s="286" t="s">
        <v>576</v>
      </c>
      <c r="C47" s="287">
        <v>2545003</v>
      </c>
      <c r="D47" s="287">
        <v>1739232</v>
      </c>
      <c r="E47" s="287">
        <v>805771</v>
      </c>
      <c r="F47" s="287">
        <v>8480</v>
      </c>
      <c r="G47" s="287">
        <v>7075</v>
      </c>
      <c r="H47" s="287">
        <v>1405</v>
      </c>
      <c r="I47" s="721" t="s">
        <v>445</v>
      </c>
      <c r="J47" s="722"/>
    </row>
    <row r="48" spans="1:10" ht="22.5" x14ac:dyDescent="0.2">
      <c r="A48" s="443">
        <v>21</v>
      </c>
      <c r="B48" s="277" t="s">
        <v>571</v>
      </c>
      <c r="C48" s="278">
        <v>2322</v>
      </c>
      <c r="D48" s="278">
        <v>2322</v>
      </c>
      <c r="E48" s="278">
        <v>0</v>
      </c>
      <c r="F48" s="278">
        <v>270</v>
      </c>
      <c r="G48" s="278">
        <v>269</v>
      </c>
      <c r="H48" s="278">
        <v>1</v>
      </c>
      <c r="I48" s="704" t="s">
        <v>569</v>
      </c>
      <c r="J48" s="705"/>
    </row>
    <row r="49" spans="1:10" x14ac:dyDescent="0.2">
      <c r="A49" s="279">
        <v>2100</v>
      </c>
      <c r="B49" s="280" t="s">
        <v>572</v>
      </c>
      <c r="C49" s="281">
        <v>2322</v>
      </c>
      <c r="D49" s="281">
        <v>2322</v>
      </c>
      <c r="E49" s="281">
        <v>0</v>
      </c>
      <c r="F49" s="281">
        <v>270</v>
      </c>
      <c r="G49" s="281">
        <v>269</v>
      </c>
      <c r="H49" s="281">
        <v>1</v>
      </c>
      <c r="I49" s="719" t="s">
        <v>597</v>
      </c>
      <c r="J49" s="720"/>
    </row>
    <row r="50" spans="1:10" x14ac:dyDescent="0.2">
      <c r="A50" s="443">
        <v>22</v>
      </c>
      <c r="B50" s="277" t="s">
        <v>573</v>
      </c>
      <c r="C50" s="278">
        <v>191868</v>
      </c>
      <c r="D50" s="278">
        <v>184545</v>
      </c>
      <c r="E50" s="278">
        <v>7323</v>
      </c>
      <c r="F50" s="278">
        <v>4768</v>
      </c>
      <c r="G50" s="278">
        <v>4743</v>
      </c>
      <c r="H50" s="278">
        <v>25</v>
      </c>
      <c r="I50" s="704" t="s">
        <v>446</v>
      </c>
      <c r="J50" s="705"/>
    </row>
    <row r="51" spans="1:10" x14ac:dyDescent="0.2">
      <c r="A51" s="289">
        <v>2211</v>
      </c>
      <c r="B51" s="290" t="s">
        <v>572</v>
      </c>
      <c r="C51" s="291">
        <v>390</v>
      </c>
      <c r="D51" s="291">
        <v>390</v>
      </c>
      <c r="E51" s="291">
        <v>0</v>
      </c>
      <c r="F51" s="291">
        <v>9</v>
      </c>
      <c r="G51" s="291">
        <v>9</v>
      </c>
      <c r="H51" s="291">
        <v>0</v>
      </c>
      <c r="I51" s="706" t="s">
        <v>570</v>
      </c>
      <c r="J51" s="707"/>
    </row>
    <row r="52" spans="1:10" x14ac:dyDescent="0.2">
      <c r="A52" s="282">
        <v>2220</v>
      </c>
      <c r="B52" s="283" t="s">
        <v>402</v>
      </c>
      <c r="C52" s="284">
        <v>191478</v>
      </c>
      <c r="D52" s="284">
        <v>184155</v>
      </c>
      <c r="E52" s="284">
        <v>7323</v>
      </c>
      <c r="F52" s="284">
        <v>4759</v>
      </c>
      <c r="G52" s="284">
        <v>4734</v>
      </c>
      <c r="H52" s="284">
        <v>25</v>
      </c>
      <c r="I52" s="712" t="s">
        <v>447</v>
      </c>
      <c r="J52" s="713"/>
    </row>
    <row r="53" spans="1:10" s="202" customFormat="1" x14ac:dyDescent="0.2">
      <c r="A53" s="292">
        <v>23</v>
      </c>
      <c r="B53" s="293" t="s">
        <v>575</v>
      </c>
      <c r="C53" s="294">
        <f t="shared" ref="C53:G53" si="7">C54+C55+C56+C57+C58</f>
        <v>892313</v>
      </c>
      <c r="D53" s="294">
        <f t="shared" si="7"/>
        <v>860884</v>
      </c>
      <c r="E53" s="294">
        <f t="shared" si="7"/>
        <v>31429</v>
      </c>
      <c r="F53" s="294">
        <f t="shared" si="7"/>
        <v>20442</v>
      </c>
      <c r="G53" s="294">
        <f t="shared" si="7"/>
        <v>20335</v>
      </c>
      <c r="H53" s="294">
        <f>H54+H55+H56+H57+H58</f>
        <v>107</v>
      </c>
      <c r="I53" s="710" t="s">
        <v>448</v>
      </c>
      <c r="J53" s="711"/>
    </row>
    <row r="54" spans="1:10" x14ac:dyDescent="0.2">
      <c r="A54" s="282">
        <v>2310</v>
      </c>
      <c r="B54" s="283" t="s">
        <v>404</v>
      </c>
      <c r="C54" s="284">
        <v>29353</v>
      </c>
      <c r="D54" s="284">
        <v>28895</v>
      </c>
      <c r="E54" s="284">
        <v>458</v>
      </c>
      <c r="F54" s="284">
        <v>859</v>
      </c>
      <c r="G54" s="284">
        <v>858</v>
      </c>
      <c r="H54" s="284">
        <v>1</v>
      </c>
      <c r="I54" s="712" t="s">
        <v>449</v>
      </c>
      <c r="J54" s="713"/>
    </row>
    <row r="55" spans="1:10" x14ac:dyDescent="0.2">
      <c r="A55" s="279">
        <v>2394</v>
      </c>
      <c r="B55" s="280" t="s">
        <v>405</v>
      </c>
      <c r="C55" s="291">
        <v>120556</v>
      </c>
      <c r="D55" s="291">
        <v>109119</v>
      </c>
      <c r="E55" s="291">
        <v>11437</v>
      </c>
      <c r="F55" s="291">
        <v>1937</v>
      </c>
      <c r="G55" s="291">
        <v>1889</v>
      </c>
      <c r="H55" s="291">
        <v>48</v>
      </c>
      <c r="I55" s="719" t="s">
        <v>450</v>
      </c>
      <c r="J55" s="720"/>
    </row>
    <row r="56" spans="1:10" x14ac:dyDescent="0.2">
      <c r="A56" s="282">
        <v>2395</v>
      </c>
      <c r="B56" s="283" t="s">
        <v>565</v>
      </c>
      <c r="C56" s="284">
        <v>640851</v>
      </c>
      <c r="D56" s="284">
        <v>622039</v>
      </c>
      <c r="E56" s="284">
        <v>18812</v>
      </c>
      <c r="F56" s="284">
        <v>14610</v>
      </c>
      <c r="G56" s="284">
        <v>14563</v>
      </c>
      <c r="H56" s="284">
        <v>47</v>
      </c>
      <c r="I56" s="712" t="s">
        <v>451</v>
      </c>
      <c r="J56" s="713"/>
    </row>
    <row r="57" spans="1:10" x14ac:dyDescent="0.2">
      <c r="A57" s="289">
        <v>2396</v>
      </c>
      <c r="B57" s="290" t="s">
        <v>406</v>
      </c>
      <c r="C57" s="291">
        <v>36342</v>
      </c>
      <c r="D57" s="291">
        <v>35918</v>
      </c>
      <c r="E57" s="291">
        <v>424</v>
      </c>
      <c r="F57" s="291">
        <v>1365</v>
      </c>
      <c r="G57" s="291">
        <v>1356</v>
      </c>
      <c r="H57" s="291">
        <v>9</v>
      </c>
      <c r="I57" s="706" t="s">
        <v>452</v>
      </c>
      <c r="J57" s="707"/>
    </row>
    <row r="58" spans="1:10" x14ac:dyDescent="0.2">
      <c r="A58" s="282">
        <v>2399</v>
      </c>
      <c r="B58" s="283" t="s">
        <v>564</v>
      </c>
      <c r="C58" s="284">
        <v>65211</v>
      </c>
      <c r="D58" s="284">
        <v>64913</v>
      </c>
      <c r="E58" s="284">
        <v>298</v>
      </c>
      <c r="F58" s="284">
        <v>1671</v>
      </c>
      <c r="G58" s="284">
        <v>1669</v>
      </c>
      <c r="H58" s="284">
        <v>2</v>
      </c>
      <c r="I58" s="712" t="s">
        <v>563</v>
      </c>
      <c r="J58" s="713"/>
    </row>
    <row r="59" spans="1:10" x14ac:dyDescent="0.2">
      <c r="A59" s="285">
        <v>24</v>
      </c>
      <c r="B59" s="286" t="s">
        <v>407</v>
      </c>
      <c r="C59" s="294">
        <v>1213839</v>
      </c>
      <c r="D59" s="294">
        <v>995136</v>
      </c>
      <c r="E59" s="294">
        <v>218703</v>
      </c>
      <c r="F59" s="294">
        <v>4823</v>
      </c>
      <c r="G59" s="294">
        <v>4538</v>
      </c>
      <c r="H59" s="294">
        <v>285</v>
      </c>
      <c r="I59" s="764" t="s">
        <v>453</v>
      </c>
      <c r="J59" s="765"/>
    </row>
    <row r="60" spans="1:10" ht="18" customHeight="1" x14ac:dyDescent="0.2">
      <c r="A60" s="443">
        <v>25</v>
      </c>
      <c r="B60" s="277" t="s">
        <v>566</v>
      </c>
      <c r="C60" s="278">
        <f t="shared" ref="C60:G60" si="8">C61+C62+C63+C64</f>
        <v>581017</v>
      </c>
      <c r="D60" s="278">
        <f t="shared" si="8"/>
        <v>576829</v>
      </c>
      <c r="E60" s="278">
        <f t="shared" si="8"/>
        <v>4188</v>
      </c>
      <c r="F60" s="278">
        <f t="shared" si="8"/>
        <v>21919</v>
      </c>
      <c r="G60" s="278">
        <f t="shared" si="8"/>
        <v>21824</v>
      </c>
      <c r="H60" s="278">
        <f>H61+H62+H63+H64</f>
        <v>77</v>
      </c>
      <c r="I60" s="704" t="s">
        <v>562</v>
      </c>
      <c r="J60" s="705"/>
    </row>
    <row r="61" spans="1:10" x14ac:dyDescent="0.2">
      <c r="A61" s="289">
        <v>2511</v>
      </c>
      <c r="B61" s="290" t="s">
        <v>408</v>
      </c>
      <c r="C61" s="291">
        <v>541060</v>
      </c>
      <c r="D61" s="291">
        <v>536872</v>
      </c>
      <c r="E61" s="291">
        <v>4188</v>
      </c>
      <c r="F61" s="291">
        <v>20953</v>
      </c>
      <c r="G61" s="291">
        <v>20860</v>
      </c>
      <c r="H61" s="291">
        <v>75</v>
      </c>
      <c r="I61" s="706" t="s">
        <v>454</v>
      </c>
      <c r="J61" s="707"/>
    </row>
    <row r="62" spans="1:10" x14ac:dyDescent="0.2">
      <c r="A62" s="282">
        <v>2591</v>
      </c>
      <c r="B62" s="283" t="s">
        <v>560</v>
      </c>
      <c r="C62" s="284">
        <v>7919</v>
      </c>
      <c r="D62" s="284">
        <v>7919</v>
      </c>
      <c r="E62" s="284">
        <v>0</v>
      </c>
      <c r="F62" s="284">
        <v>178</v>
      </c>
      <c r="G62" s="284">
        <v>177</v>
      </c>
      <c r="H62" s="284">
        <v>1</v>
      </c>
      <c r="I62" s="712" t="s">
        <v>561</v>
      </c>
      <c r="J62" s="713"/>
    </row>
    <row r="63" spans="1:10" x14ac:dyDescent="0.2">
      <c r="A63" s="289">
        <v>2592</v>
      </c>
      <c r="B63" s="290" t="s">
        <v>567</v>
      </c>
      <c r="C63" s="291">
        <v>18917</v>
      </c>
      <c r="D63" s="291">
        <v>18917</v>
      </c>
      <c r="E63" s="291">
        <v>0</v>
      </c>
      <c r="F63" s="291">
        <v>420</v>
      </c>
      <c r="G63" s="291">
        <v>419</v>
      </c>
      <c r="H63" s="291">
        <v>1</v>
      </c>
      <c r="I63" s="706" t="s">
        <v>455</v>
      </c>
      <c r="J63" s="707"/>
    </row>
    <row r="64" spans="1:10" x14ac:dyDescent="0.2">
      <c r="A64" s="282">
        <v>2599</v>
      </c>
      <c r="B64" s="283" t="s">
        <v>558</v>
      </c>
      <c r="C64" s="284">
        <v>13121</v>
      </c>
      <c r="D64" s="284">
        <v>13121</v>
      </c>
      <c r="E64" s="284">
        <v>0</v>
      </c>
      <c r="F64" s="284">
        <v>368</v>
      </c>
      <c r="G64" s="284">
        <v>368</v>
      </c>
      <c r="H64" s="284">
        <v>0</v>
      </c>
      <c r="I64" s="712" t="s">
        <v>559</v>
      </c>
      <c r="J64" s="713"/>
    </row>
    <row r="65" spans="1:10" x14ac:dyDescent="0.2">
      <c r="A65" s="292">
        <v>27</v>
      </c>
      <c r="B65" s="293" t="s">
        <v>409</v>
      </c>
      <c r="C65" s="294">
        <f t="shared" ref="C65:G65" si="9">C66+C67+C68+C69</f>
        <v>62129</v>
      </c>
      <c r="D65" s="294">
        <f t="shared" si="9"/>
        <v>61862</v>
      </c>
      <c r="E65" s="294">
        <f t="shared" si="9"/>
        <v>267</v>
      </c>
      <c r="F65" s="294">
        <f t="shared" si="9"/>
        <v>1155</v>
      </c>
      <c r="G65" s="294">
        <f t="shared" si="9"/>
        <v>1153</v>
      </c>
      <c r="H65" s="294">
        <f>H66+H67+H68+H69</f>
        <v>2</v>
      </c>
      <c r="I65" s="710" t="s">
        <v>456</v>
      </c>
      <c r="J65" s="711"/>
    </row>
    <row r="66" spans="1:10" x14ac:dyDescent="0.2">
      <c r="A66" s="282">
        <v>2710</v>
      </c>
      <c r="B66" s="283" t="s">
        <v>555</v>
      </c>
      <c r="C66" s="284">
        <v>18796</v>
      </c>
      <c r="D66" s="284">
        <v>18529</v>
      </c>
      <c r="E66" s="284">
        <v>267</v>
      </c>
      <c r="F66" s="284">
        <v>312</v>
      </c>
      <c r="G66" s="284">
        <v>311</v>
      </c>
      <c r="H66" s="284">
        <v>1</v>
      </c>
      <c r="I66" s="712" t="s">
        <v>556</v>
      </c>
      <c r="J66" s="713"/>
    </row>
    <row r="67" spans="1:10" ht="27" customHeight="1" x14ac:dyDescent="0.2">
      <c r="A67" s="289">
        <v>2730</v>
      </c>
      <c r="B67" s="290" t="s">
        <v>554</v>
      </c>
      <c r="C67" s="291">
        <v>20559</v>
      </c>
      <c r="D67" s="291">
        <v>20559</v>
      </c>
      <c r="E67" s="291">
        <v>0</v>
      </c>
      <c r="F67" s="291">
        <v>382</v>
      </c>
      <c r="G67" s="291">
        <v>382</v>
      </c>
      <c r="H67" s="291">
        <v>0</v>
      </c>
      <c r="I67" s="706" t="s">
        <v>557</v>
      </c>
      <c r="J67" s="707"/>
    </row>
    <row r="68" spans="1:10" x14ac:dyDescent="0.2">
      <c r="A68" s="282">
        <v>2740</v>
      </c>
      <c r="B68" s="283" t="s">
        <v>553</v>
      </c>
      <c r="C68" s="284">
        <v>593</v>
      </c>
      <c r="D68" s="284">
        <v>593</v>
      </c>
      <c r="E68" s="284">
        <v>0</v>
      </c>
      <c r="F68" s="284">
        <v>28</v>
      </c>
      <c r="G68" s="284">
        <v>28</v>
      </c>
      <c r="H68" s="284">
        <v>0</v>
      </c>
      <c r="I68" s="712" t="s">
        <v>457</v>
      </c>
      <c r="J68" s="713"/>
    </row>
    <row r="69" spans="1:10" x14ac:dyDescent="0.2">
      <c r="A69" s="289">
        <v>2790</v>
      </c>
      <c r="B69" s="290" t="s">
        <v>552</v>
      </c>
      <c r="C69" s="291">
        <v>22181</v>
      </c>
      <c r="D69" s="291">
        <v>22181</v>
      </c>
      <c r="E69" s="291">
        <v>0</v>
      </c>
      <c r="F69" s="291">
        <v>433</v>
      </c>
      <c r="G69" s="291">
        <v>432</v>
      </c>
      <c r="H69" s="291">
        <v>1</v>
      </c>
      <c r="I69" s="706" t="s">
        <v>458</v>
      </c>
      <c r="J69" s="707"/>
    </row>
    <row r="70" spans="1:10" x14ac:dyDescent="0.2">
      <c r="A70" s="443">
        <v>28</v>
      </c>
      <c r="B70" s="277" t="s">
        <v>551</v>
      </c>
      <c r="C70" s="278">
        <f t="shared" ref="C70:G70" si="10">C71+C72</f>
        <v>38827</v>
      </c>
      <c r="D70" s="278">
        <f t="shared" si="10"/>
        <v>38827</v>
      </c>
      <c r="E70" s="278">
        <f t="shared" si="10"/>
        <v>0</v>
      </c>
      <c r="F70" s="278">
        <f t="shared" si="10"/>
        <v>1303</v>
      </c>
      <c r="G70" s="278">
        <f t="shared" si="10"/>
        <v>1295</v>
      </c>
      <c r="H70" s="278">
        <f>H71+H72</f>
        <v>8</v>
      </c>
      <c r="I70" s="704" t="s">
        <v>459</v>
      </c>
      <c r="J70" s="705"/>
    </row>
    <row r="71" spans="1:10" ht="33.75" x14ac:dyDescent="0.2">
      <c r="A71" s="289">
        <v>2810</v>
      </c>
      <c r="B71" s="290" t="s">
        <v>549</v>
      </c>
      <c r="C71" s="291">
        <v>36349</v>
      </c>
      <c r="D71" s="291">
        <v>36349</v>
      </c>
      <c r="E71" s="291">
        <v>0</v>
      </c>
      <c r="F71" s="291">
        <v>1208</v>
      </c>
      <c r="G71" s="291">
        <v>1208</v>
      </c>
      <c r="H71" s="291">
        <v>0</v>
      </c>
      <c r="I71" s="706" t="s">
        <v>550</v>
      </c>
      <c r="J71" s="707"/>
    </row>
    <row r="72" spans="1:10" ht="27" customHeight="1" x14ac:dyDescent="0.2">
      <c r="A72" s="282">
        <v>2820</v>
      </c>
      <c r="B72" s="283" t="s">
        <v>548</v>
      </c>
      <c r="C72" s="284">
        <v>2478</v>
      </c>
      <c r="D72" s="284">
        <v>2478</v>
      </c>
      <c r="E72" s="284">
        <v>0</v>
      </c>
      <c r="F72" s="284">
        <v>95</v>
      </c>
      <c r="G72" s="284">
        <v>87</v>
      </c>
      <c r="H72" s="284">
        <v>8</v>
      </c>
      <c r="I72" s="712" t="s">
        <v>547</v>
      </c>
      <c r="J72" s="713"/>
    </row>
    <row r="73" spans="1:10" x14ac:dyDescent="0.2">
      <c r="A73" s="292">
        <v>29</v>
      </c>
      <c r="B73" s="293" t="s">
        <v>545</v>
      </c>
      <c r="C73" s="294">
        <f t="shared" ref="C73:G73" si="11">C74+C75</f>
        <v>10548</v>
      </c>
      <c r="D73" s="294">
        <f t="shared" si="11"/>
        <v>10548</v>
      </c>
      <c r="E73" s="294">
        <f t="shared" si="11"/>
        <v>0</v>
      </c>
      <c r="F73" s="294">
        <f t="shared" si="11"/>
        <v>522</v>
      </c>
      <c r="G73" s="294">
        <f t="shared" si="11"/>
        <v>520</v>
      </c>
      <c r="H73" s="294">
        <f>H74+H75</f>
        <v>2</v>
      </c>
      <c r="I73" s="710" t="s">
        <v>546</v>
      </c>
      <c r="J73" s="711"/>
    </row>
    <row r="74" spans="1:10" ht="27" customHeight="1" x14ac:dyDescent="0.2">
      <c r="A74" s="295">
        <v>2920</v>
      </c>
      <c r="B74" s="296" t="s">
        <v>544</v>
      </c>
      <c r="C74" s="297">
        <v>9205</v>
      </c>
      <c r="D74" s="297">
        <v>9205</v>
      </c>
      <c r="E74" s="297">
        <v>0</v>
      </c>
      <c r="F74" s="297">
        <v>483</v>
      </c>
      <c r="G74" s="297">
        <v>481</v>
      </c>
      <c r="H74" s="297">
        <v>2</v>
      </c>
      <c r="I74" s="735" t="s">
        <v>543</v>
      </c>
      <c r="J74" s="736"/>
    </row>
    <row r="75" spans="1:10" x14ac:dyDescent="0.2">
      <c r="A75" s="289">
        <v>2930</v>
      </c>
      <c r="B75" s="290" t="s">
        <v>541</v>
      </c>
      <c r="C75" s="291">
        <v>1343</v>
      </c>
      <c r="D75" s="291">
        <v>1343</v>
      </c>
      <c r="E75" s="291">
        <v>0</v>
      </c>
      <c r="F75" s="291">
        <v>39</v>
      </c>
      <c r="G75" s="291">
        <v>39</v>
      </c>
      <c r="H75" s="291">
        <v>0</v>
      </c>
      <c r="I75" s="706" t="s">
        <v>542</v>
      </c>
      <c r="J75" s="707"/>
    </row>
    <row r="76" spans="1:10" x14ac:dyDescent="0.2">
      <c r="A76" s="305">
        <v>30</v>
      </c>
      <c r="B76" s="277" t="s">
        <v>411</v>
      </c>
      <c r="C76" s="278">
        <v>89373</v>
      </c>
      <c r="D76" s="278">
        <v>87609</v>
      </c>
      <c r="E76" s="278">
        <v>1764</v>
      </c>
      <c r="F76" s="278">
        <v>776</v>
      </c>
      <c r="G76" s="278">
        <v>772</v>
      </c>
      <c r="H76" s="278">
        <v>4</v>
      </c>
      <c r="I76" s="704" t="s">
        <v>460</v>
      </c>
      <c r="J76" s="705"/>
    </row>
    <row r="77" spans="1:10" x14ac:dyDescent="0.2">
      <c r="A77" s="289">
        <v>3011</v>
      </c>
      <c r="B77" s="290" t="s">
        <v>540</v>
      </c>
      <c r="C77" s="291">
        <v>89373</v>
      </c>
      <c r="D77" s="291">
        <v>87609</v>
      </c>
      <c r="E77" s="291">
        <v>1764</v>
      </c>
      <c r="F77" s="291">
        <v>776</v>
      </c>
      <c r="G77" s="291">
        <v>772</v>
      </c>
      <c r="H77" s="291">
        <v>4</v>
      </c>
      <c r="I77" s="706" t="s">
        <v>461</v>
      </c>
      <c r="J77" s="707"/>
    </row>
    <row r="78" spans="1:10" x14ac:dyDescent="0.2">
      <c r="A78" s="305">
        <v>31</v>
      </c>
      <c r="B78" s="277" t="s">
        <v>412</v>
      </c>
      <c r="C78" s="278">
        <v>107338</v>
      </c>
      <c r="D78" s="278">
        <v>105892</v>
      </c>
      <c r="E78" s="278">
        <v>1446</v>
      </c>
      <c r="F78" s="278">
        <v>3383</v>
      </c>
      <c r="G78" s="278">
        <v>3362</v>
      </c>
      <c r="H78" s="278">
        <v>21</v>
      </c>
      <c r="I78" s="704" t="s">
        <v>462</v>
      </c>
      <c r="J78" s="705"/>
    </row>
    <row r="79" spans="1:10" x14ac:dyDescent="0.2">
      <c r="A79" s="289">
        <v>3100</v>
      </c>
      <c r="B79" s="290" t="s">
        <v>412</v>
      </c>
      <c r="C79" s="291">
        <v>107338</v>
      </c>
      <c r="D79" s="291">
        <v>105892</v>
      </c>
      <c r="E79" s="291">
        <v>1446</v>
      </c>
      <c r="F79" s="291">
        <v>3383</v>
      </c>
      <c r="G79" s="291">
        <v>3362</v>
      </c>
      <c r="H79" s="291">
        <v>21</v>
      </c>
      <c r="I79" s="706" t="s">
        <v>463</v>
      </c>
      <c r="J79" s="707"/>
    </row>
    <row r="80" spans="1:10" x14ac:dyDescent="0.2">
      <c r="A80" s="305">
        <v>32</v>
      </c>
      <c r="B80" s="277" t="s">
        <v>413</v>
      </c>
      <c r="C80" s="278">
        <f t="shared" ref="C80:G80" si="12">C81+C82</f>
        <v>4124</v>
      </c>
      <c r="D80" s="278">
        <f t="shared" si="12"/>
        <v>4124</v>
      </c>
      <c r="E80" s="278">
        <f t="shared" si="12"/>
        <v>0</v>
      </c>
      <c r="F80" s="278">
        <f t="shared" si="12"/>
        <v>78</v>
      </c>
      <c r="G80" s="278">
        <f t="shared" si="12"/>
        <v>77</v>
      </c>
      <c r="H80" s="278">
        <f>H81+H82</f>
        <v>1</v>
      </c>
      <c r="I80" s="704" t="s">
        <v>464</v>
      </c>
      <c r="J80" s="705"/>
    </row>
    <row r="81" spans="1:13" x14ac:dyDescent="0.2">
      <c r="A81" s="289">
        <v>3250</v>
      </c>
      <c r="B81" s="290" t="s">
        <v>538</v>
      </c>
      <c r="C81" s="291">
        <v>3828</v>
      </c>
      <c r="D81" s="291">
        <v>3828</v>
      </c>
      <c r="E81" s="291">
        <v>0</v>
      </c>
      <c r="F81" s="291">
        <v>68</v>
      </c>
      <c r="G81" s="291">
        <v>68</v>
      </c>
      <c r="H81" s="291">
        <v>0</v>
      </c>
      <c r="I81" s="706" t="s">
        <v>539</v>
      </c>
      <c r="J81" s="707"/>
    </row>
    <row r="82" spans="1:13" x14ac:dyDescent="0.2">
      <c r="A82" s="282">
        <v>3290</v>
      </c>
      <c r="B82" s="283" t="s">
        <v>414</v>
      </c>
      <c r="C82" s="284">
        <v>296</v>
      </c>
      <c r="D82" s="284">
        <v>296</v>
      </c>
      <c r="E82" s="284">
        <v>0</v>
      </c>
      <c r="F82" s="284">
        <v>10</v>
      </c>
      <c r="G82" s="284">
        <v>9</v>
      </c>
      <c r="H82" s="284">
        <v>1</v>
      </c>
      <c r="I82" s="712" t="s">
        <v>465</v>
      </c>
      <c r="J82" s="713"/>
    </row>
    <row r="83" spans="1:13" x14ac:dyDescent="0.2">
      <c r="A83" s="292">
        <v>33</v>
      </c>
      <c r="B83" s="293" t="s">
        <v>537</v>
      </c>
      <c r="C83" s="294">
        <v>452</v>
      </c>
      <c r="D83" s="294">
        <v>452</v>
      </c>
      <c r="E83" s="294">
        <v>0</v>
      </c>
      <c r="F83" s="294">
        <v>14</v>
      </c>
      <c r="G83" s="294">
        <v>14</v>
      </c>
      <c r="H83" s="294">
        <v>0</v>
      </c>
      <c r="I83" s="710" t="s">
        <v>466</v>
      </c>
      <c r="J83" s="711"/>
    </row>
    <row r="84" spans="1:13" x14ac:dyDescent="0.2">
      <c r="A84" s="282">
        <v>3315</v>
      </c>
      <c r="B84" s="283" t="s">
        <v>535</v>
      </c>
      <c r="C84" s="284">
        <v>452</v>
      </c>
      <c r="D84" s="284">
        <v>452</v>
      </c>
      <c r="E84" s="284">
        <v>0</v>
      </c>
      <c r="F84" s="284">
        <v>14</v>
      </c>
      <c r="G84" s="284">
        <v>14</v>
      </c>
      <c r="H84" s="284">
        <v>0</v>
      </c>
      <c r="I84" s="712" t="s">
        <v>536</v>
      </c>
      <c r="J84" s="713"/>
    </row>
    <row r="85" spans="1:13" s="59" customFormat="1" ht="15.75" x14ac:dyDescent="0.2">
      <c r="A85" s="311" t="s">
        <v>87</v>
      </c>
      <c r="B85" s="317" t="s">
        <v>532</v>
      </c>
      <c r="C85" s="294">
        <v>1297698</v>
      </c>
      <c r="D85" s="294">
        <v>649803</v>
      </c>
      <c r="E85" s="294">
        <v>647895</v>
      </c>
      <c r="F85" s="294">
        <v>4826</v>
      </c>
      <c r="G85" s="294">
        <v>3462</v>
      </c>
      <c r="H85" s="294">
        <v>1364</v>
      </c>
      <c r="I85" s="714" t="s">
        <v>534</v>
      </c>
      <c r="J85" s="715"/>
    </row>
    <row r="86" spans="1:13" x14ac:dyDescent="0.2">
      <c r="A86" s="305">
        <v>35</v>
      </c>
      <c r="B86" s="277" t="s">
        <v>532</v>
      </c>
      <c r="C86" s="278">
        <v>1297698</v>
      </c>
      <c r="D86" s="278">
        <v>649803</v>
      </c>
      <c r="E86" s="278">
        <v>647895</v>
      </c>
      <c r="F86" s="278">
        <v>4826</v>
      </c>
      <c r="G86" s="278">
        <v>3462</v>
      </c>
      <c r="H86" s="278">
        <v>1364</v>
      </c>
      <c r="I86" s="704" t="s">
        <v>533</v>
      </c>
      <c r="J86" s="705"/>
    </row>
    <row r="87" spans="1:13" s="226" customFormat="1" ht="25.5" x14ac:dyDescent="0.2">
      <c r="A87" s="311" t="s">
        <v>88</v>
      </c>
      <c r="B87" s="317" t="s">
        <v>530</v>
      </c>
      <c r="C87" s="294">
        <v>16186</v>
      </c>
      <c r="D87" s="294">
        <v>16186</v>
      </c>
      <c r="E87" s="294">
        <v>0</v>
      </c>
      <c r="F87" s="294">
        <v>231</v>
      </c>
      <c r="G87" s="294">
        <v>229</v>
      </c>
      <c r="H87" s="294">
        <v>2</v>
      </c>
      <c r="I87" s="766" t="s">
        <v>531</v>
      </c>
      <c r="J87" s="767"/>
    </row>
    <row r="88" spans="1:13" x14ac:dyDescent="0.2">
      <c r="A88" s="305">
        <v>37</v>
      </c>
      <c r="B88" s="277" t="s">
        <v>415</v>
      </c>
      <c r="C88" s="278">
        <v>6623</v>
      </c>
      <c r="D88" s="278">
        <v>6623</v>
      </c>
      <c r="E88" s="278">
        <v>0</v>
      </c>
      <c r="F88" s="278">
        <v>43</v>
      </c>
      <c r="G88" s="278">
        <v>43</v>
      </c>
      <c r="H88" s="278">
        <v>0</v>
      </c>
      <c r="I88" s="704" t="s">
        <v>467</v>
      </c>
      <c r="J88" s="705"/>
    </row>
    <row r="89" spans="1:13" x14ac:dyDescent="0.2">
      <c r="A89" s="289">
        <v>3700</v>
      </c>
      <c r="B89" s="290" t="s">
        <v>415</v>
      </c>
      <c r="C89" s="291">
        <v>6623</v>
      </c>
      <c r="D89" s="291">
        <v>6623</v>
      </c>
      <c r="E89" s="291">
        <v>0</v>
      </c>
      <c r="F89" s="291">
        <v>43</v>
      </c>
      <c r="G89" s="291">
        <v>43</v>
      </c>
      <c r="H89" s="291">
        <v>0</v>
      </c>
      <c r="I89" s="706" t="s">
        <v>467</v>
      </c>
      <c r="J89" s="707"/>
    </row>
    <row r="90" spans="1:13" x14ac:dyDescent="0.2">
      <c r="A90" s="305">
        <v>38</v>
      </c>
      <c r="B90" s="277" t="s">
        <v>528</v>
      </c>
      <c r="C90" s="278">
        <v>2127</v>
      </c>
      <c r="D90" s="278">
        <v>2127</v>
      </c>
      <c r="E90" s="278">
        <v>0</v>
      </c>
      <c r="F90" s="278">
        <v>60</v>
      </c>
      <c r="G90" s="278">
        <v>59</v>
      </c>
      <c r="H90" s="278">
        <v>1</v>
      </c>
      <c r="I90" s="704" t="s">
        <v>529</v>
      </c>
      <c r="J90" s="705"/>
    </row>
    <row r="91" spans="1:13" x14ac:dyDescent="0.2">
      <c r="A91" s="289">
        <v>3830</v>
      </c>
      <c r="B91" s="290" t="s">
        <v>416</v>
      </c>
      <c r="C91" s="291">
        <v>2127</v>
      </c>
      <c r="D91" s="291">
        <v>2127</v>
      </c>
      <c r="E91" s="291">
        <v>0</v>
      </c>
      <c r="F91" s="291">
        <v>60</v>
      </c>
      <c r="G91" s="291">
        <v>59</v>
      </c>
      <c r="H91" s="291">
        <v>1</v>
      </c>
      <c r="I91" s="706" t="s">
        <v>468</v>
      </c>
      <c r="J91" s="707"/>
    </row>
    <row r="92" spans="1:13" x14ac:dyDescent="0.2">
      <c r="A92" s="305">
        <v>39</v>
      </c>
      <c r="B92" s="277" t="s">
        <v>527</v>
      </c>
      <c r="C92" s="278">
        <v>7436</v>
      </c>
      <c r="D92" s="278">
        <v>7436</v>
      </c>
      <c r="E92" s="278">
        <v>0</v>
      </c>
      <c r="F92" s="278">
        <v>128</v>
      </c>
      <c r="G92" s="278">
        <v>127</v>
      </c>
      <c r="H92" s="278">
        <v>1</v>
      </c>
      <c r="I92" s="704" t="s">
        <v>469</v>
      </c>
      <c r="J92" s="705"/>
    </row>
    <row r="93" spans="1:13" x14ac:dyDescent="0.2">
      <c r="A93" s="289">
        <v>3900</v>
      </c>
      <c r="B93" s="290" t="s">
        <v>527</v>
      </c>
      <c r="C93" s="291">
        <v>7436</v>
      </c>
      <c r="D93" s="291">
        <v>7436</v>
      </c>
      <c r="E93" s="291">
        <v>0</v>
      </c>
      <c r="F93" s="291">
        <v>128</v>
      </c>
      <c r="G93" s="291">
        <v>127</v>
      </c>
      <c r="H93" s="291">
        <v>1</v>
      </c>
      <c r="I93" s="706" t="s">
        <v>469</v>
      </c>
      <c r="J93" s="707"/>
    </row>
    <row r="94" spans="1:13" s="5" customFormat="1" ht="33" customHeight="1" x14ac:dyDescent="0.2">
      <c r="A94" s="744" t="s">
        <v>4</v>
      </c>
      <c r="B94" s="744"/>
      <c r="C94" s="402">
        <f t="shared" ref="C94:H94" si="13">C11+C17+C85+C87</f>
        <v>21559090</v>
      </c>
      <c r="D94" s="402">
        <f t="shared" si="13"/>
        <v>15483597</v>
      </c>
      <c r="E94" s="402">
        <f t="shared" si="13"/>
        <v>6075493</v>
      </c>
      <c r="F94" s="402">
        <f t="shared" si="13"/>
        <v>146289</v>
      </c>
      <c r="G94" s="402">
        <f t="shared" si="13"/>
        <v>136042</v>
      </c>
      <c r="H94" s="402">
        <f t="shared" si="13"/>
        <v>10229</v>
      </c>
      <c r="I94" s="771" t="s">
        <v>0</v>
      </c>
      <c r="J94" s="771"/>
      <c r="K94" s="404"/>
      <c r="L94" s="303"/>
      <c r="M94" s="304"/>
    </row>
  </sheetData>
  <mergeCells count="100">
    <mergeCell ref="I94:J94"/>
    <mergeCell ref="I78:J78"/>
    <mergeCell ref="I79:J79"/>
    <mergeCell ref="I80:J80"/>
    <mergeCell ref="I81:J81"/>
    <mergeCell ref="I91:J91"/>
    <mergeCell ref="I92:J92"/>
    <mergeCell ref="I93:J93"/>
    <mergeCell ref="I88:J88"/>
    <mergeCell ref="I87:J87"/>
    <mergeCell ref="I89:J89"/>
    <mergeCell ref="I82:J82"/>
    <mergeCell ref="I83:J83"/>
    <mergeCell ref="I84:J84"/>
    <mergeCell ref="I85:J85"/>
    <mergeCell ref="I86:J86"/>
    <mergeCell ref="I63:J63"/>
    <mergeCell ref="I48:J48"/>
    <mergeCell ref="I49:J49"/>
    <mergeCell ref="A94:B94"/>
    <mergeCell ref="I64:J64"/>
    <mergeCell ref="I65:J65"/>
    <mergeCell ref="I66:J66"/>
    <mergeCell ref="I60:J60"/>
    <mergeCell ref="I62:J62"/>
    <mergeCell ref="I61:J61"/>
    <mergeCell ref="I72:J72"/>
    <mergeCell ref="I58:J58"/>
    <mergeCell ref="I59:J59"/>
    <mergeCell ref="I73:J73"/>
    <mergeCell ref="I74:J74"/>
    <mergeCell ref="I75:J75"/>
    <mergeCell ref="I77:J77"/>
    <mergeCell ref="I90:J90"/>
    <mergeCell ref="I47:J47"/>
    <mergeCell ref="I55:J55"/>
    <mergeCell ref="I56:J56"/>
    <mergeCell ref="I57:J57"/>
    <mergeCell ref="I51:J51"/>
    <mergeCell ref="I52:J52"/>
    <mergeCell ref="I53:J53"/>
    <mergeCell ref="I54:J54"/>
    <mergeCell ref="I76:J76"/>
    <mergeCell ref="I67:J67"/>
    <mergeCell ref="I68:J68"/>
    <mergeCell ref="I69:J69"/>
    <mergeCell ref="I70:J70"/>
    <mergeCell ref="I71:J71"/>
    <mergeCell ref="I37:J37"/>
    <mergeCell ref="I34:J34"/>
    <mergeCell ref="I35:J35"/>
    <mergeCell ref="I36:J36"/>
    <mergeCell ref="I33:J33"/>
    <mergeCell ref="I38:J38"/>
    <mergeCell ref="I39:J39"/>
    <mergeCell ref="I40:J40"/>
    <mergeCell ref="I41:J41"/>
    <mergeCell ref="I42:J42"/>
    <mergeCell ref="I43:J43"/>
    <mergeCell ref="I44:J44"/>
    <mergeCell ref="I45:J45"/>
    <mergeCell ref="I46:J46"/>
    <mergeCell ref="I50:J50"/>
    <mergeCell ref="I32:J32"/>
    <mergeCell ref="I30:J30"/>
    <mergeCell ref="I31:J31"/>
    <mergeCell ref="I29:J29"/>
    <mergeCell ref="I27:J27"/>
    <mergeCell ref="I28:J28"/>
    <mergeCell ref="I26:J26"/>
    <mergeCell ref="I24:J24"/>
    <mergeCell ref="I25:J25"/>
    <mergeCell ref="I23:J23"/>
    <mergeCell ref="I17:J17"/>
    <mergeCell ref="I22:J22"/>
    <mergeCell ref="I21:J21"/>
    <mergeCell ref="I20:J20"/>
    <mergeCell ref="I18:J18"/>
    <mergeCell ref="I19:J19"/>
    <mergeCell ref="I16:J16"/>
    <mergeCell ref="I12:J12"/>
    <mergeCell ref="I15:J15"/>
    <mergeCell ref="I14:J14"/>
    <mergeCell ref="I13:J13"/>
    <mergeCell ref="I11:J11"/>
    <mergeCell ref="A1:J1"/>
    <mergeCell ref="A2:J2"/>
    <mergeCell ref="A3:J3"/>
    <mergeCell ref="A4:J4"/>
    <mergeCell ref="I6:J6"/>
    <mergeCell ref="A5:J5"/>
    <mergeCell ref="A6:B6"/>
    <mergeCell ref="C6:H6"/>
    <mergeCell ref="A7:A10"/>
    <mergeCell ref="B7:B10"/>
    <mergeCell ref="C7:E7"/>
    <mergeCell ref="F7:H7"/>
    <mergeCell ref="I7:J10"/>
    <mergeCell ref="C8:E8"/>
    <mergeCell ref="F8:H8"/>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42" max="9" man="1"/>
    <brk id="74" max="9"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9"/>
  <sheetViews>
    <sheetView view="pageBreakPreview" zoomScale="90" zoomScaleNormal="100" zoomScaleSheetLayoutView="90" workbookViewId="0">
      <selection activeCell="D15" sqref="D15"/>
    </sheetView>
  </sheetViews>
  <sheetFormatPr defaultRowHeight="15" x14ac:dyDescent="0.2"/>
  <cols>
    <col min="1" max="1" width="35" style="1" customWidth="1"/>
    <col min="2" max="2" width="8.5546875" style="3" customWidth="1"/>
    <col min="3" max="3" width="9.33203125" style="8" customWidth="1"/>
    <col min="4" max="4" width="9.5546875" style="8" customWidth="1"/>
    <col min="5" max="5" width="8.44140625" style="1" customWidth="1"/>
    <col min="6" max="6" width="30" style="1" customWidth="1"/>
    <col min="7" max="16384" width="8.88671875" style="1"/>
  </cols>
  <sheetData>
    <row r="1" spans="1:7" s="11" customFormat="1" ht="45" customHeight="1" x14ac:dyDescent="0.2">
      <c r="A1" s="573"/>
      <c r="B1" s="573"/>
      <c r="C1" s="573"/>
      <c r="D1" s="573"/>
      <c r="E1" s="573"/>
      <c r="F1" s="573"/>
      <c r="G1" s="12"/>
    </row>
    <row r="2" spans="1:7" ht="20.25" x14ac:dyDescent="0.2">
      <c r="A2" s="577" t="s">
        <v>682</v>
      </c>
      <c r="B2" s="577"/>
      <c r="C2" s="577"/>
      <c r="D2" s="577"/>
      <c r="E2" s="577"/>
      <c r="F2" s="577"/>
    </row>
    <row r="3" spans="1:7" ht="20.25" x14ac:dyDescent="0.2">
      <c r="A3" s="577" t="s">
        <v>90</v>
      </c>
      <c r="B3" s="577"/>
      <c r="C3" s="577"/>
      <c r="D3" s="577"/>
      <c r="E3" s="577"/>
      <c r="F3" s="577"/>
    </row>
    <row r="4" spans="1:7" ht="15.75" customHeight="1" x14ac:dyDescent="0.2">
      <c r="A4" s="581" t="s">
        <v>683</v>
      </c>
      <c r="B4" s="581"/>
      <c r="C4" s="581"/>
      <c r="D4" s="581"/>
      <c r="E4" s="581"/>
      <c r="F4" s="581"/>
    </row>
    <row r="5" spans="1:7" ht="15.75" customHeight="1" x14ac:dyDescent="0.2">
      <c r="A5" s="581" t="s">
        <v>91</v>
      </c>
      <c r="B5" s="581"/>
      <c r="C5" s="581"/>
      <c r="D5" s="581"/>
      <c r="E5" s="581"/>
      <c r="F5" s="581"/>
    </row>
    <row r="6" spans="1:7" ht="15.75" x14ac:dyDescent="0.2">
      <c r="A6" s="582" t="s">
        <v>628</v>
      </c>
      <c r="B6" s="582"/>
      <c r="C6" s="574">
        <v>2014</v>
      </c>
      <c r="D6" s="574"/>
      <c r="E6" s="606" t="s">
        <v>374</v>
      </c>
      <c r="F6" s="606"/>
    </row>
    <row r="7" spans="1:7" ht="21" customHeight="1" x14ac:dyDescent="0.2">
      <c r="A7" s="608" t="s">
        <v>309</v>
      </c>
      <c r="B7" s="621" t="s">
        <v>99</v>
      </c>
      <c r="C7" s="611" t="s">
        <v>101</v>
      </c>
      <c r="D7" s="613" t="s">
        <v>12</v>
      </c>
      <c r="E7" s="575" t="s">
        <v>98</v>
      </c>
      <c r="F7" s="575" t="s">
        <v>308</v>
      </c>
    </row>
    <row r="8" spans="1:7" x14ac:dyDescent="0.2">
      <c r="A8" s="609"/>
      <c r="B8" s="622"/>
      <c r="C8" s="612"/>
      <c r="D8" s="614"/>
      <c r="E8" s="583"/>
      <c r="F8" s="583"/>
    </row>
    <row r="9" spans="1:7" ht="22.5" x14ac:dyDescent="0.2">
      <c r="A9" s="610"/>
      <c r="B9" s="576"/>
      <c r="C9" s="419" t="s">
        <v>102</v>
      </c>
      <c r="D9" s="419" t="s">
        <v>14</v>
      </c>
      <c r="E9" s="584"/>
      <c r="F9" s="584"/>
    </row>
    <row r="10" spans="1:7" s="6" customFormat="1" ht="13.5" customHeight="1" thickBot="1" x14ac:dyDescent="0.25">
      <c r="A10" s="633" t="s">
        <v>17</v>
      </c>
      <c r="B10" s="433" t="s">
        <v>93</v>
      </c>
      <c r="C10" s="43">
        <v>0</v>
      </c>
      <c r="D10" s="43">
        <v>433</v>
      </c>
      <c r="E10" s="38" t="s">
        <v>94</v>
      </c>
      <c r="F10" s="774" t="s">
        <v>18</v>
      </c>
    </row>
    <row r="11" spans="1:7" s="6" customFormat="1" ht="13.5" customHeight="1" thickTop="1" thickBot="1" x14ac:dyDescent="0.25">
      <c r="A11" s="630"/>
      <c r="B11" s="434" t="s">
        <v>95</v>
      </c>
      <c r="C11" s="44">
        <v>0</v>
      </c>
      <c r="D11" s="44">
        <v>6</v>
      </c>
      <c r="E11" s="39" t="s">
        <v>96</v>
      </c>
      <c r="F11" s="772"/>
    </row>
    <row r="12" spans="1:7" s="6" customFormat="1" ht="13.5" customHeight="1" thickTop="1" thickBot="1" x14ac:dyDescent="0.25">
      <c r="A12" s="630"/>
      <c r="B12" s="434" t="s">
        <v>4</v>
      </c>
      <c r="C12" s="44">
        <v>112412</v>
      </c>
      <c r="D12" s="44">
        <v>439</v>
      </c>
      <c r="E12" s="39" t="s">
        <v>0</v>
      </c>
      <c r="F12" s="772"/>
    </row>
    <row r="13" spans="1:7" s="6" customFormat="1" ht="13.5" customHeight="1" thickTop="1" thickBot="1" x14ac:dyDescent="0.25">
      <c r="A13" s="629" t="s">
        <v>19</v>
      </c>
      <c r="B13" s="431" t="s">
        <v>93</v>
      </c>
      <c r="C13" s="85">
        <v>0</v>
      </c>
      <c r="D13" s="85">
        <v>409</v>
      </c>
      <c r="E13" s="91" t="s">
        <v>94</v>
      </c>
      <c r="F13" s="773" t="s">
        <v>20</v>
      </c>
    </row>
    <row r="14" spans="1:7" s="6" customFormat="1" ht="13.5" customHeight="1" thickTop="1" thickBot="1" x14ac:dyDescent="0.25">
      <c r="A14" s="629"/>
      <c r="B14" s="431" t="s">
        <v>95</v>
      </c>
      <c r="C14" s="85">
        <v>0</v>
      </c>
      <c r="D14" s="85">
        <v>3</v>
      </c>
      <c r="E14" s="91" t="s">
        <v>96</v>
      </c>
      <c r="F14" s="773"/>
    </row>
    <row r="15" spans="1:7" s="6" customFormat="1" ht="13.5" customHeight="1" thickTop="1" thickBot="1" x14ac:dyDescent="0.25">
      <c r="A15" s="629"/>
      <c r="B15" s="431" t="s">
        <v>4</v>
      </c>
      <c r="C15" s="85">
        <v>0</v>
      </c>
      <c r="D15" s="85">
        <v>412</v>
      </c>
      <c r="E15" s="91" t="s">
        <v>0</v>
      </c>
      <c r="F15" s="773"/>
    </row>
    <row r="16" spans="1:7" s="6" customFormat="1" ht="13.5" customHeight="1" thickTop="1" thickBot="1" x14ac:dyDescent="0.25">
      <c r="A16" s="630" t="s">
        <v>21</v>
      </c>
      <c r="B16" s="434" t="s">
        <v>93</v>
      </c>
      <c r="C16" s="44">
        <v>0</v>
      </c>
      <c r="D16" s="44">
        <v>4242</v>
      </c>
      <c r="E16" s="39" t="s">
        <v>94</v>
      </c>
      <c r="F16" s="772" t="s">
        <v>22</v>
      </c>
    </row>
    <row r="17" spans="1:6" s="6" customFormat="1" ht="13.5" customHeight="1" thickTop="1" thickBot="1" x14ac:dyDescent="0.25">
      <c r="A17" s="630"/>
      <c r="B17" s="434" t="s">
        <v>95</v>
      </c>
      <c r="C17" s="44">
        <v>0</v>
      </c>
      <c r="D17" s="44">
        <v>124</v>
      </c>
      <c r="E17" s="39" t="s">
        <v>96</v>
      </c>
      <c r="F17" s="772"/>
    </row>
    <row r="18" spans="1:6" s="6" customFormat="1" ht="13.5" customHeight="1" thickTop="1" thickBot="1" x14ac:dyDescent="0.25">
      <c r="A18" s="630"/>
      <c r="B18" s="434" t="s">
        <v>4</v>
      </c>
      <c r="C18" s="44">
        <v>1987319</v>
      </c>
      <c r="D18" s="44">
        <v>4366</v>
      </c>
      <c r="E18" s="39" t="s">
        <v>0</v>
      </c>
      <c r="F18" s="772"/>
    </row>
    <row r="19" spans="1:6" s="6" customFormat="1" ht="13.5" customHeight="1" thickTop="1" thickBot="1" x14ac:dyDescent="0.25">
      <c r="A19" s="629" t="s">
        <v>23</v>
      </c>
      <c r="B19" s="431" t="s">
        <v>93</v>
      </c>
      <c r="C19" s="85">
        <v>0</v>
      </c>
      <c r="D19" s="85">
        <v>4969</v>
      </c>
      <c r="E19" s="91" t="s">
        <v>94</v>
      </c>
      <c r="F19" s="773" t="s">
        <v>24</v>
      </c>
    </row>
    <row r="20" spans="1:6" s="6" customFormat="1" ht="13.5" customHeight="1" thickTop="1" thickBot="1" x14ac:dyDescent="0.25">
      <c r="A20" s="629"/>
      <c r="B20" s="431" t="s">
        <v>95</v>
      </c>
      <c r="C20" s="85">
        <v>0</v>
      </c>
      <c r="D20" s="85">
        <v>629</v>
      </c>
      <c r="E20" s="91" t="s">
        <v>96</v>
      </c>
      <c r="F20" s="773"/>
    </row>
    <row r="21" spans="1:6" s="6" customFormat="1" ht="13.5" customHeight="1" thickTop="1" thickBot="1" x14ac:dyDescent="0.25">
      <c r="A21" s="629"/>
      <c r="B21" s="431" t="s">
        <v>4</v>
      </c>
      <c r="C21" s="85">
        <v>1704115</v>
      </c>
      <c r="D21" s="85">
        <v>5598</v>
      </c>
      <c r="E21" s="91" t="s">
        <v>0</v>
      </c>
      <c r="F21" s="773"/>
    </row>
    <row r="22" spans="1:6" s="6" customFormat="1" ht="14.25" customHeight="1" thickTop="1" thickBot="1" x14ac:dyDescent="0.25">
      <c r="A22" s="630" t="s">
        <v>369</v>
      </c>
      <c r="B22" s="434" t="s">
        <v>93</v>
      </c>
      <c r="C22" s="44">
        <v>0</v>
      </c>
      <c r="D22" s="44">
        <v>21646</v>
      </c>
      <c r="E22" s="39" t="s">
        <v>94</v>
      </c>
      <c r="F22" s="772" t="s">
        <v>25</v>
      </c>
    </row>
    <row r="23" spans="1:6" s="6" customFormat="1" ht="14.25" customHeight="1" thickTop="1" thickBot="1" x14ac:dyDescent="0.25">
      <c r="A23" s="630"/>
      <c r="B23" s="434" t="s">
        <v>95</v>
      </c>
      <c r="C23" s="44">
        <v>0</v>
      </c>
      <c r="D23" s="44">
        <v>1599</v>
      </c>
      <c r="E23" s="39" t="s">
        <v>96</v>
      </c>
      <c r="F23" s="772"/>
    </row>
    <row r="24" spans="1:6" s="6" customFormat="1" ht="14.25" customHeight="1" thickTop="1" thickBot="1" x14ac:dyDescent="0.25">
      <c r="A24" s="630"/>
      <c r="B24" s="434" t="s">
        <v>4</v>
      </c>
      <c r="C24" s="44">
        <v>6864928</v>
      </c>
      <c r="D24" s="44">
        <v>23245</v>
      </c>
      <c r="E24" s="39" t="s">
        <v>0</v>
      </c>
      <c r="F24" s="772"/>
    </row>
    <row r="25" spans="1:6" s="6" customFormat="1" ht="13.5" customHeight="1" thickTop="1" thickBot="1" x14ac:dyDescent="0.25">
      <c r="A25" s="629" t="s">
        <v>26</v>
      </c>
      <c r="B25" s="431" t="s">
        <v>93</v>
      </c>
      <c r="C25" s="85">
        <v>0</v>
      </c>
      <c r="D25" s="85">
        <v>7574</v>
      </c>
      <c r="E25" s="91" t="s">
        <v>94</v>
      </c>
      <c r="F25" s="773" t="s">
        <v>27</v>
      </c>
    </row>
    <row r="26" spans="1:6" s="6" customFormat="1" ht="13.5" customHeight="1" thickTop="1" thickBot="1" x14ac:dyDescent="0.25">
      <c r="A26" s="629"/>
      <c r="B26" s="431" t="s">
        <v>95</v>
      </c>
      <c r="C26" s="85">
        <v>0</v>
      </c>
      <c r="D26" s="85">
        <v>1580</v>
      </c>
      <c r="E26" s="91" t="s">
        <v>96</v>
      </c>
      <c r="F26" s="773"/>
    </row>
    <row r="27" spans="1:6" s="6" customFormat="1" ht="13.5" customHeight="1" thickTop="1" thickBot="1" x14ac:dyDescent="0.25">
      <c r="A27" s="629"/>
      <c r="B27" s="431" t="s">
        <v>4</v>
      </c>
      <c r="C27" s="85">
        <v>1187654</v>
      </c>
      <c r="D27" s="85">
        <v>9154</v>
      </c>
      <c r="E27" s="91" t="s">
        <v>0</v>
      </c>
      <c r="F27" s="773"/>
    </row>
    <row r="28" spans="1:6" s="6" customFormat="1" ht="13.5" customHeight="1" thickTop="1" thickBot="1" x14ac:dyDescent="0.25">
      <c r="A28" s="630" t="s">
        <v>28</v>
      </c>
      <c r="B28" s="434" t="s">
        <v>93</v>
      </c>
      <c r="C28" s="44">
        <v>0</v>
      </c>
      <c r="D28" s="44">
        <v>9908</v>
      </c>
      <c r="E28" s="39" t="s">
        <v>94</v>
      </c>
      <c r="F28" s="772" t="s">
        <v>29</v>
      </c>
    </row>
    <row r="29" spans="1:6" s="6" customFormat="1" ht="13.5" customHeight="1" thickTop="1" thickBot="1" x14ac:dyDescent="0.25">
      <c r="A29" s="630"/>
      <c r="B29" s="434" t="s">
        <v>95</v>
      </c>
      <c r="C29" s="44">
        <v>0</v>
      </c>
      <c r="D29" s="44">
        <v>85</v>
      </c>
      <c r="E29" s="39" t="s">
        <v>96</v>
      </c>
      <c r="F29" s="772"/>
    </row>
    <row r="30" spans="1:6" s="6" customFormat="1" ht="13.5" customHeight="1" thickTop="1" thickBot="1" x14ac:dyDescent="0.25">
      <c r="A30" s="630"/>
      <c r="B30" s="434" t="s">
        <v>4</v>
      </c>
      <c r="C30" s="44">
        <v>2070221</v>
      </c>
      <c r="D30" s="44">
        <v>9993</v>
      </c>
      <c r="E30" s="39" t="s">
        <v>0</v>
      </c>
      <c r="F30" s="772"/>
    </row>
    <row r="31" spans="1:6" s="6" customFormat="1" ht="13.5" customHeight="1" thickTop="1" thickBot="1" x14ac:dyDescent="0.25">
      <c r="A31" s="629" t="s">
        <v>30</v>
      </c>
      <c r="B31" s="431" t="s">
        <v>93</v>
      </c>
      <c r="C31" s="85">
        <v>0</v>
      </c>
      <c r="D31" s="85">
        <v>68892</v>
      </c>
      <c r="E31" s="91" t="s">
        <v>94</v>
      </c>
      <c r="F31" s="773" t="s">
        <v>31</v>
      </c>
    </row>
    <row r="32" spans="1:6" s="6" customFormat="1" ht="13.5" customHeight="1" thickTop="1" thickBot="1" x14ac:dyDescent="0.25">
      <c r="A32" s="629"/>
      <c r="B32" s="431" t="s">
        <v>95</v>
      </c>
      <c r="C32" s="85">
        <v>0</v>
      </c>
      <c r="D32" s="85">
        <v>292</v>
      </c>
      <c r="E32" s="91" t="s">
        <v>96</v>
      </c>
      <c r="F32" s="773"/>
    </row>
    <row r="33" spans="1:6" s="6" customFormat="1" ht="13.5" customHeight="1" thickTop="1" thickBot="1" x14ac:dyDescent="0.25">
      <c r="A33" s="629"/>
      <c r="B33" s="431" t="s">
        <v>4</v>
      </c>
      <c r="C33" s="85">
        <v>4343774</v>
      </c>
      <c r="D33" s="85">
        <v>69184</v>
      </c>
      <c r="E33" s="91" t="s">
        <v>0</v>
      </c>
      <c r="F33" s="773"/>
    </row>
    <row r="34" spans="1:6" s="6" customFormat="1" ht="13.5" customHeight="1" thickTop="1" thickBot="1" x14ac:dyDescent="0.25">
      <c r="A34" s="630" t="s">
        <v>32</v>
      </c>
      <c r="B34" s="434" t="s">
        <v>93</v>
      </c>
      <c r="C34" s="44">
        <v>0</v>
      </c>
      <c r="D34" s="45">
        <v>22593</v>
      </c>
      <c r="E34" s="39" t="s">
        <v>94</v>
      </c>
      <c r="F34" s="772" t="s">
        <v>33</v>
      </c>
    </row>
    <row r="35" spans="1:6" s="6" customFormat="1" ht="13.5" customHeight="1" thickTop="1" thickBot="1" x14ac:dyDescent="0.25">
      <c r="A35" s="630"/>
      <c r="B35" s="434" t="s">
        <v>95</v>
      </c>
      <c r="C35" s="44">
        <v>0</v>
      </c>
      <c r="D35" s="45">
        <v>1287</v>
      </c>
      <c r="E35" s="39" t="s">
        <v>96</v>
      </c>
      <c r="F35" s="772"/>
    </row>
    <row r="36" spans="1:6" ht="13.5" customHeight="1" thickTop="1" x14ac:dyDescent="0.2">
      <c r="A36" s="631"/>
      <c r="B36" s="435" t="s">
        <v>4</v>
      </c>
      <c r="C36" s="45">
        <v>3288671</v>
      </c>
      <c r="D36" s="45">
        <v>23880</v>
      </c>
      <c r="E36" s="40" t="s">
        <v>0</v>
      </c>
      <c r="F36" s="775"/>
    </row>
    <row r="37" spans="1:6" ht="14.25" customHeight="1" thickBot="1" x14ac:dyDescent="0.25">
      <c r="A37" s="615" t="s">
        <v>4</v>
      </c>
      <c r="B37" s="430" t="s">
        <v>93</v>
      </c>
      <c r="C37" s="89">
        <v>0</v>
      </c>
      <c r="D37" s="89">
        <v>140666</v>
      </c>
      <c r="E37" s="90" t="s">
        <v>94</v>
      </c>
      <c r="F37" s="776" t="s">
        <v>0</v>
      </c>
    </row>
    <row r="38" spans="1:6" ht="14.25" customHeight="1" thickTop="1" thickBot="1" x14ac:dyDescent="0.25">
      <c r="A38" s="616"/>
      <c r="B38" s="431" t="s">
        <v>95</v>
      </c>
      <c r="C38" s="85">
        <v>0</v>
      </c>
      <c r="D38" s="89">
        <v>5605</v>
      </c>
      <c r="E38" s="91" t="s">
        <v>96</v>
      </c>
      <c r="F38" s="777"/>
    </row>
    <row r="39" spans="1:6" ht="14.25" customHeight="1" thickTop="1" thickBot="1" x14ac:dyDescent="0.25">
      <c r="A39" s="617"/>
      <c r="B39" s="432" t="s">
        <v>4</v>
      </c>
      <c r="C39" s="94">
        <v>21559094</v>
      </c>
      <c r="D39" s="89">
        <v>146271</v>
      </c>
      <c r="E39" s="95" t="s">
        <v>0</v>
      </c>
      <c r="F39" s="778"/>
    </row>
    <row r="40" spans="1:6" ht="15.75" thickTop="1" x14ac:dyDescent="0.2"/>
    <row r="41" spans="1:6" x14ac:dyDescent="0.2">
      <c r="C41" s="41"/>
      <c r="D41" s="41"/>
    </row>
    <row r="43" spans="1:6" x14ac:dyDescent="0.2">
      <c r="C43" s="1"/>
      <c r="D43" s="1"/>
    </row>
    <row r="44" spans="1:6" x14ac:dyDescent="0.2">
      <c r="C44" s="1"/>
      <c r="D44" s="1"/>
    </row>
    <row r="45" spans="1:6" x14ac:dyDescent="0.2">
      <c r="C45" s="1"/>
      <c r="D45" s="1"/>
    </row>
    <row r="46" spans="1:6" x14ac:dyDescent="0.2">
      <c r="C46" s="1"/>
      <c r="D46" s="1"/>
    </row>
    <row r="47" spans="1:6" x14ac:dyDescent="0.2">
      <c r="C47" s="1"/>
      <c r="D47" s="1"/>
    </row>
    <row r="48" spans="1:6"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row r="57" spans="3:4" x14ac:dyDescent="0.2">
      <c r="C57" s="1"/>
      <c r="D57" s="1"/>
    </row>
    <row r="58" spans="3:4" x14ac:dyDescent="0.2">
      <c r="C58" s="1"/>
      <c r="D58" s="1"/>
    </row>
    <row r="59" spans="3:4" x14ac:dyDescent="0.2">
      <c r="C59" s="1"/>
      <c r="D59" s="1"/>
    </row>
    <row r="60" spans="3:4" x14ac:dyDescent="0.2">
      <c r="C60" s="1"/>
      <c r="D60" s="1"/>
    </row>
    <row r="61" spans="3:4" x14ac:dyDescent="0.2">
      <c r="C61" s="1"/>
      <c r="D61" s="1"/>
    </row>
    <row r="62" spans="3:4" x14ac:dyDescent="0.2">
      <c r="C62" s="1"/>
      <c r="D62" s="1"/>
    </row>
    <row r="63" spans="3:4" x14ac:dyDescent="0.2">
      <c r="C63" s="1"/>
      <c r="D63" s="1"/>
    </row>
    <row r="64" spans="3:4" x14ac:dyDescent="0.2">
      <c r="C64" s="1"/>
      <c r="D64" s="1"/>
    </row>
    <row r="65" spans="3:4" x14ac:dyDescent="0.2">
      <c r="C65" s="1"/>
      <c r="D65" s="1"/>
    </row>
    <row r="66" spans="3:4" x14ac:dyDescent="0.2">
      <c r="C66" s="1"/>
      <c r="D66" s="1"/>
    </row>
    <row r="67" spans="3:4" x14ac:dyDescent="0.2">
      <c r="C67" s="1"/>
      <c r="D67" s="1"/>
    </row>
    <row r="68" spans="3:4" x14ac:dyDescent="0.2">
      <c r="C68" s="1"/>
      <c r="D68" s="1"/>
    </row>
    <row r="69" spans="3:4" x14ac:dyDescent="0.2">
      <c r="C69" s="1"/>
      <c r="D69" s="1"/>
    </row>
  </sheetData>
  <mergeCells count="34">
    <mergeCell ref="A31:A33"/>
    <mergeCell ref="F31:F33"/>
    <mergeCell ref="A34:A36"/>
    <mergeCell ref="F34:F36"/>
    <mergeCell ref="A37:A39"/>
    <mergeCell ref="F37:F39"/>
    <mergeCell ref="A22:A24"/>
    <mergeCell ref="F22:F24"/>
    <mergeCell ref="A25:A27"/>
    <mergeCell ref="F25:F27"/>
    <mergeCell ref="A28:A30"/>
    <mergeCell ref="F28:F30"/>
    <mergeCell ref="A13:A15"/>
    <mergeCell ref="F13:F15"/>
    <mergeCell ref="A7:A9"/>
    <mergeCell ref="B7:B9"/>
    <mergeCell ref="C7:C8"/>
    <mergeCell ref="D7:D8"/>
    <mergeCell ref="A16:A18"/>
    <mergeCell ref="F16:F18"/>
    <mergeCell ref="A19:A21"/>
    <mergeCell ref="F19:F21"/>
    <mergeCell ref="A1:F1"/>
    <mergeCell ref="A2:F2"/>
    <mergeCell ref="A3:F3"/>
    <mergeCell ref="A4:F4"/>
    <mergeCell ref="A5:F5"/>
    <mergeCell ref="A6:B6"/>
    <mergeCell ref="C6:D6"/>
    <mergeCell ref="E6:F6"/>
    <mergeCell ref="E7:E9"/>
    <mergeCell ref="F7:F9"/>
    <mergeCell ref="A10:A12"/>
    <mergeCell ref="F10:F12"/>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2"/>
  <sheetViews>
    <sheetView view="pageBreakPreview" zoomScale="90" zoomScaleNormal="100" zoomScaleSheetLayoutView="90" workbookViewId="0">
      <selection activeCell="B14" sqref="B14"/>
    </sheetView>
  </sheetViews>
  <sheetFormatPr defaultRowHeight="15" x14ac:dyDescent="0.2"/>
  <cols>
    <col min="1" max="1" width="5.77734375" style="59" customWidth="1"/>
    <col min="2" max="2" width="45.77734375" style="3" customWidth="1"/>
    <col min="3" max="3" width="8.21875" style="7" bestFit="1" customWidth="1"/>
    <col min="4" max="10" width="7.77734375" style="1" customWidth="1"/>
    <col min="11" max="11" width="8.109375" style="1" bestFit="1" customWidth="1"/>
    <col min="12" max="12" width="35.77734375" style="1" customWidth="1"/>
    <col min="13" max="13" width="5.77734375" style="1" customWidth="1"/>
    <col min="14" max="16384" width="8.88671875" style="1"/>
  </cols>
  <sheetData>
    <row r="1" spans="1:13" s="11" customFormat="1" x14ac:dyDescent="0.2">
      <c r="A1" s="573"/>
      <c r="B1" s="573"/>
      <c r="C1" s="573"/>
      <c r="D1" s="573"/>
      <c r="E1" s="573"/>
      <c r="F1" s="573"/>
      <c r="G1" s="573"/>
      <c r="H1" s="573"/>
      <c r="I1" s="573"/>
      <c r="J1" s="573"/>
      <c r="K1" s="573"/>
      <c r="L1" s="573"/>
      <c r="M1" s="573"/>
    </row>
    <row r="2" spans="1:13" s="9" customFormat="1" ht="20.25" x14ac:dyDescent="0.2">
      <c r="A2" s="577" t="s">
        <v>105</v>
      </c>
      <c r="B2" s="577"/>
      <c r="C2" s="577"/>
      <c r="D2" s="577"/>
      <c r="E2" s="577"/>
      <c r="F2" s="577"/>
      <c r="G2" s="577"/>
      <c r="H2" s="577"/>
      <c r="I2" s="577"/>
      <c r="J2" s="577"/>
      <c r="K2" s="577"/>
      <c r="L2" s="577"/>
      <c r="M2" s="577"/>
    </row>
    <row r="3" spans="1:13" s="9" customFormat="1" ht="20.25" x14ac:dyDescent="0.2">
      <c r="A3" s="634" t="s">
        <v>90</v>
      </c>
      <c r="B3" s="634"/>
      <c r="C3" s="634"/>
      <c r="D3" s="634"/>
      <c r="E3" s="634"/>
      <c r="F3" s="634"/>
      <c r="G3" s="634"/>
      <c r="H3" s="634"/>
      <c r="I3" s="634"/>
      <c r="J3" s="634"/>
      <c r="K3" s="634"/>
      <c r="L3" s="634"/>
      <c r="M3" s="634"/>
    </row>
    <row r="4" spans="1:13" ht="15.75" x14ac:dyDescent="0.2">
      <c r="A4" s="581" t="s">
        <v>106</v>
      </c>
      <c r="B4" s="581"/>
      <c r="C4" s="581"/>
      <c r="D4" s="581"/>
      <c r="E4" s="581"/>
      <c r="F4" s="581"/>
      <c r="G4" s="581"/>
      <c r="H4" s="581"/>
      <c r="I4" s="581"/>
      <c r="J4" s="581"/>
      <c r="K4" s="581"/>
      <c r="L4" s="581"/>
      <c r="M4" s="581"/>
    </row>
    <row r="5" spans="1:13" ht="15.75" x14ac:dyDescent="0.2">
      <c r="A5" s="635" t="s">
        <v>91</v>
      </c>
      <c r="B5" s="635"/>
      <c r="C5" s="635"/>
      <c r="D5" s="635"/>
      <c r="E5" s="635"/>
      <c r="F5" s="635"/>
      <c r="G5" s="635"/>
      <c r="H5" s="635"/>
      <c r="I5" s="635"/>
      <c r="J5" s="635"/>
      <c r="K5" s="635"/>
      <c r="L5" s="635"/>
      <c r="M5" s="635"/>
    </row>
    <row r="6" spans="1:13" ht="18" x14ac:dyDescent="0.2">
      <c r="A6" s="582" t="s">
        <v>629</v>
      </c>
      <c r="B6" s="582"/>
      <c r="C6" s="574">
        <v>2014</v>
      </c>
      <c r="D6" s="574"/>
      <c r="E6" s="574"/>
      <c r="F6" s="574"/>
      <c r="G6" s="574"/>
      <c r="H6" s="574"/>
      <c r="I6" s="574"/>
      <c r="J6" s="574"/>
      <c r="K6" s="574"/>
      <c r="L6" s="48"/>
      <c r="M6" s="4" t="s">
        <v>278</v>
      </c>
    </row>
    <row r="7" spans="1:13" ht="38.25" x14ac:dyDescent="0.2">
      <c r="A7" s="136" t="s">
        <v>51</v>
      </c>
      <c r="B7" s="621" t="s">
        <v>3</v>
      </c>
      <c r="C7" s="206" t="s">
        <v>0</v>
      </c>
      <c r="D7" s="204" t="s">
        <v>43</v>
      </c>
      <c r="E7" s="204" t="s">
        <v>44</v>
      </c>
      <c r="F7" s="204" t="s">
        <v>45</v>
      </c>
      <c r="G7" s="204" t="s">
        <v>80</v>
      </c>
      <c r="H7" s="204" t="s">
        <v>79</v>
      </c>
      <c r="I7" s="204" t="s">
        <v>85</v>
      </c>
      <c r="J7" s="204" t="s">
        <v>83</v>
      </c>
      <c r="K7" s="204" t="s">
        <v>103</v>
      </c>
      <c r="L7" s="626" t="s">
        <v>7</v>
      </c>
      <c r="M7" s="626"/>
    </row>
    <row r="8" spans="1:13" ht="39" x14ac:dyDescent="0.2">
      <c r="A8" s="203" t="s">
        <v>50</v>
      </c>
      <c r="B8" s="576"/>
      <c r="C8" s="82" t="s">
        <v>4</v>
      </c>
      <c r="D8" s="74" t="s">
        <v>46</v>
      </c>
      <c r="E8" s="74" t="s">
        <v>47</v>
      </c>
      <c r="F8" s="74" t="s">
        <v>48</v>
      </c>
      <c r="G8" s="74" t="s">
        <v>81</v>
      </c>
      <c r="H8" s="74" t="s">
        <v>82</v>
      </c>
      <c r="I8" s="74" t="s">
        <v>49</v>
      </c>
      <c r="J8" s="74" t="s">
        <v>84</v>
      </c>
      <c r="K8" s="74" t="s">
        <v>104</v>
      </c>
      <c r="L8" s="628"/>
      <c r="M8" s="628"/>
    </row>
    <row r="9" spans="1:13" x14ac:dyDescent="0.2">
      <c r="A9" s="257" t="s">
        <v>377</v>
      </c>
      <c r="B9" s="275" t="s">
        <v>383</v>
      </c>
      <c r="C9" s="276">
        <f t="shared" ref="C9:K9" si="0">C10+C11+C13</f>
        <v>16033838</v>
      </c>
      <c r="D9" s="276">
        <f t="shared" si="0"/>
        <v>2882142</v>
      </c>
      <c r="E9" s="276">
        <f t="shared" si="0"/>
        <v>51183</v>
      </c>
      <c r="F9" s="276">
        <f t="shared" si="0"/>
        <v>1763399</v>
      </c>
      <c r="G9" s="276">
        <f t="shared" si="0"/>
        <v>449493</v>
      </c>
      <c r="H9" s="276">
        <f t="shared" si="0"/>
        <v>329144</v>
      </c>
      <c r="I9" s="276">
        <f t="shared" si="0"/>
        <v>8260</v>
      </c>
      <c r="J9" s="276">
        <f t="shared" si="0"/>
        <v>4852711</v>
      </c>
      <c r="K9" s="276">
        <f t="shared" si="0"/>
        <v>5697506</v>
      </c>
      <c r="L9" s="545" t="s">
        <v>417</v>
      </c>
      <c r="M9" s="546"/>
    </row>
    <row r="10" spans="1:13" x14ac:dyDescent="0.2">
      <c r="A10" s="251" t="s">
        <v>378</v>
      </c>
      <c r="B10" s="277" t="s">
        <v>519</v>
      </c>
      <c r="C10" s="278">
        <v>14277936</v>
      </c>
      <c r="D10" s="278">
        <v>2719427</v>
      </c>
      <c r="E10" s="278">
        <v>44544</v>
      </c>
      <c r="F10" s="278">
        <v>1587236</v>
      </c>
      <c r="G10" s="278">
        <v>447724</v>
      </c>
      <c r="H10" s="278">
        <v>316790</v>
      </c>
      <c r="I10" s="278">
        <v>0</v>
      </c>
      <c r="J10" s="278">
        <v>4814975</v>
      </c>
      <c r="K10" s="278">
        <v>4347240</v>
      </c>
      <c r="L10" s="525" t="s">
        <v>314</v>
      </c>
      <c r="M10" s="526"/>
    </row>
    <row r="11" spans="1:13" x14ac:dyDescent="0.2">
      <c r="A11" s="285" t="s">
        <v>380</v>
      </c>
      <c r="B11" s="286" t="s">
        <v>384</v>
      </c>
      <c r="C11" s="287">
        <v>311719</v>
      </c>
      <c r="D11" s="287">
        <v>44192</v>
      </c>
      <c r="E11" s="287">
        <v>168</v>
      </c>
      <c r="F11" s="287">
        <v>34503</v>
      </c>
      <c r="G11" s="287">
        <v>333</v>
      </c>
      <c r="H11" s="287">
        <v>1471</v>
      </c>
      <c r="I11" s="287">
        <v>6945</v>
      </c>
      <c r="J11" s="287">
        <v>12632</v>
      </c>
      <c r="K11" s="287">
        <v>211475</v>
      </c>
      <c r="L11" s="697" t="s">
        <v>418</v>
      </c>
      <c r="M11" s="698"/>
    </row>
    <row r="12" spans="1:13" x14ac:dyDescent="0.2">
      <c r="A12" s="282" t="s">
        <v>379</v>
      </c>
      <c r="B12" s="283" t="s">
        <v>385</v>
      </c>
      <c r="C12" s="284">
        <v>311719</v>
      </c>
      <c r="D12" s="284">
        <v>44192</v>
      </c>
      <c r="E12" s="284">
        <v>168</v>
      </c>
      <c r="F12" s="284">
        <v>34503</v>
      </c>
      <c r="G12" s="284">
        <v>333</v>
      </c>
      <c r="H12" s="284">
        <v>1471</v>
      </c>
      <c r="I12" s="284">
        <v>6945</v>
      </c>
      <c r="J12" s="284">
        <v>12632</v>
      </c>
      <c r="K12" s="284">
        <v>211475</v>
      </c>
      <c r="L12" s="529" t="s">
        <v>520</v>
      </c>
      <c r="M12" s="530"/>
    </row>
    <row r="13" spans="1:13" x14ac:dyDescent="0.2">
      <c r="A13" s="285" t="s">
        <v>381</v>
      </c>
      <c r="B13" s="286" t="s">
        <v>386</v>
      </c>
      <c r="C13" s="287">
        <v>1444183</v>
      </c>
      <c r="D13" s="287">
        <v>118523</v>
      </c>
      <c r="E13" s="287">
        <v>6471</v>
      </c>
      <c r="F13" s="287">
        <v>141660</v>
      </c>
      <c r="G13" s="287">
        <v>1436</v>
      </c>
      <c r="H13" s="287">
        <v>10883</v>
      </c>
      <c r="I13" s="287">
        <v>1315</v>
      </c>
      <c r="J13" s="287">
        <v>25104</v>
      </c>
      <c r="K13" s="287">
        <v>1138791</v>
      </c>
      <c r="L13" s="697" t="s">
        <v>419</v>
      </c>
      <c r="M13" s="698"/>
    </row>
    <row r="14" spans="1:13" x14ac:dyDescent="0.2">
      <c r="A14" s="271" t="s">
        <v>382</v>
      </c>
      <c r="B14" s="272" t="s">
        <v>518</v>
      </c>
      <c r="C14" s="284">
        <v>1444183</v>
      </c>
      <c r="D14" s="284">
        <v>118523</v>
      </c>
      <c r="E14" s="284">
        <v>6471</v>
      </c>
      <c r="F14" s="284">
        <v>141660</v>
      </c>
      <c r="G14" s="284">
        <v>1436</v>
      </c>
      <c r="H14" s="284">
        <v>10883</v>
      </c>
      <c r="I14" s="284">
        <v>1315</v>
      </c>
      <c r="J14" s="284">
        <v>25104</v>
      </c>
      <c r="K14" s="284">
        <v>1138791</v>
      </c>
      <c r="L14" s="703" t="s">
        <v>420</v>
      </c>
      <c r="M14" s="703"/>
    </row>
    <row r="15" spans="1:13" x14ac:dyDescent="0.2">
      <c r="A15" s="262" t="s">
        <v>86</v>
      </c>
      <c r="B15" s="288" t="s">
        <v>387</v>
      </c>
      <c r="C15" s="174">
        <f>C16+C25+C28+C30+C33+C36+C38+C41+C44+C45+C46+C48+C51+C57+C58+C63+C68+C71+C74+C76+C78+C81</f>
        <v>53015965</v>
      </c>
      <c r="D15" s="174">
        <f t="shared" ref="D15:K15" si="1">D16+D25+D28+D30+D33+D36+D38+D41+D44+D45+D46+D48+D51+D57+D58+D63+D68+D71+D74+D76+D78+D81</f>
        <v>6440129</v>
      </c>
      <c r="E15" s="174">
        <f t="shared" si="1"/>
        <v>26774</v>
      </c>
      <c r="F15" s="174">
        <f t="shared" si="1"/>
        <v>1138480</v>
      </c>
      <c r="G15" s="174">
        <f t="shared" si="1"/>
        <v>162262</v>
      </c>
      <c r="H15" s="174">
        <f t="shared" si="1"/>
        <v>556566</v>
      </c>
      <c r="I15" s="174">
        <f t="shared" si="1"/>
        <v>319540</v>
      </c>
      <c r="J15" s="174">
        <f t="shared" si="1"/>
        <v>845029</v>
      </c>
      <c r="K15" s="174">
        <f t="shared" si="1"/>
        <v>43527184</v>
      </c>
      <c r="L15" s="543" t="s">
        <v>421</v>
      </c>
      <c r="M15" s="544"/>
    </row>
    <row r="16" spans="1:13" x14ac:dyDescent="0.2">
      <c r="A16" s="251">
        <v>10</v>
      </c>
      <c r="B16" s="277" t="s">
        <v>388</v>
      </c>
      <c r="C16" s="75">
        <f t="shared" ref="C16:J16" si="2">C17+C18+C19+C20+C21+C22+C23+C24</f>
        <v>710061</v>
      </c>
      <c r="D16" s="75">
        <f t="shared" si="2"/>
        <v>7097</v>
      </c>
      <c r="E16" s="75">
        <f t="shared" si="2"/>
        <v>1328</v>
      </c>
      <c r="F16" s="75">
        <f t="shared" si="2"/>
        <v>6128</v>
      </c>
      <c r="G16" s="75">
        <f t="shared" si="2"/>
        <v>2822</v>
      </c>
      <c r="H16" s="75">
        <f t="shared" si="2"/>
        <v>8200</v>
      </c>
      <c r="I16" s="75">
        <f t="shared" si="2"/>
        <v>62258</v>
      </c>
      <c r="J16" s="75">
        <f t="shared" si="2"/>
        <v>12097</v>
      </c>
      <c r="K16" s="75">
        <f>K17+K18+K19+K20+K21+K22+K23+K24</f>
        <v>610131</v>
      </c>
      <c r="L16" s="525" t="s">
        <v>422</v>
      </c>
      <c r="M16" s="526"/>
    </row>
    <row r="17" spans="1:13" x14ac:dyDescent="0.2">
      <c r="A17" s="279">
        <v>1010</v>
      </c>
      <c r="B17" s="280" t="s">
        <v>389</v>
      </c>
      <c r="C17" s="281">
        <v>13087</v>
      </c>
      <c r="D17" s="281">
        <v>2945</v>
      </c>
      <c r="E17" s="281">
        <v>33</v>
      </c>
      <c r="F17" s="281">
        <v>187</v>
      </c>
      <c r="G17" s="281">
        <v>112</v>
      </c>
      <c r="H17" s="281">
        <v>276</v>
      </c>
      <c r="I17" s="281">
        <v>1823</v>
      </c>
      <c r="J17" s="281">
        <v>272</v>
      </c>
      <c r="K17" s="281">
        <v>7439</v>
      </c>
      <c r="L17" s="695" t="s">
        <v>423</v>
      </c>
      <c r="M17" s="696"/>
    </row>
    <row r="18" spans="1:13" x14ac:dyDescent="0.2">
      <c r="A18" s="282">
        <v>1030</v>
      </c>
      <c r="B18" s="283" t="s">
        <v>594</v>
      </c>
      <c r="C18" s="284">
        <v>30891</v>
      </c>
      <c r="D18" s="284">
        <v>0</v>
      </c>
      <c r="E18" s="284">
        <v>0</v>
      </c>
      <c r="F18" s="284">
        <v>13</v>
      </c>
      <c r="G18" s="284">
        <v>122</v>
      </c>
      <c r="H18" s="284">
        <v>152</v>
      </c>
      <c r="I18" s="284">
        <v>1464</v>
      </c>
      <c r="J18" s="284">
        <v>45</v>
      </c>
      <c r="K18" s="284">
        <v>29095</v>
      </c>
      <c r="L18" s="529" t="s">
        <v>424</v>
      </c>
      <c r="M18" s="530"/>
    </row>
    <row r="19" spans="1:13" x14ac:dyDescent="0.2">
      <c r="A19" s="279">
        <v>1050</v>
      </c>
      <c r="B19" s="280" t="s">
        <v>390</v>
      </c>
      <c r="C19" s="281">
        <v>74677</v>
      </c>
      <c r="D19" s="281">
        <v>192</v>
      </c>
      <c r="E19" s="281">
        <v>111</v>
      </c>
      <c r="F19" s="281">
        <v>1252</v>
      </c>
      <c r="G19" s="281">
        <v>867</v>
      </c>
      <c r="H19" s="281">
        <v>775</v>
      </c>
      <c r="I19" s="281">
        <v>20980</v>
      </c>
      <c r="J19" s="281">
        <v>549</v>
      </c>
      <c r="K19" s="281">
        <v>49951</v>
      </c>
      <c r="L19" s="695" t="s">
        <v>425</v>
      </c>
      <c r="M19" s="696"/>
    </row>
    <row r="20" spans="1:13" x14ac:dyDescent="0.2">
      <c r="A20" s="282">
        <v>1061</v>
      </c>
      <c r="B20" s="283" t="s">
        <v>391</v>
      </c>
      <c r="C20" s="284">
        <v>318172</v>
      </c>
      <c r="D20" s="284">
        <v>0</v>
      </c>
      <c r="E20" s="284">
        <v>354</v>
      </c>
      <c r="F20" s="284">
        <v>1969</v>
      </c>
      <c r="G20" s="284">
        <v>574</v>
      </c>
      <c r="H20" s="284">
        <v>2542</v>
      </c>
      <c r="I20" s="284">
        <v>11692</v>
      </c>
      <c r="J20" s="284">
        <v>4422</v>
      </c>
      <c r="K20" s="284">
        <v>296619</v>
      </c>
      <c r="L20" s="529" t="s">
        <v>426</v>
      </c>
      <c r="M20" s="530"/>
    </row>
    <row r="21" spans="1:13" x14ac:dyDescent="0.2">
      <c r="A21" s="279">
        <v>1071</v>
      </c>
      <c r="B21" s="280" t="s">
        <v>392</v>
      </c>
      <c r="C21" s="281">
        <v>241997</v>
      </c>
      <c r="D21" s="281">
        <v>3676</v>
      </c>
      <c r="E21" s="281">
        <v>693</v>
      </c>
      <c r="F21" s="281">
        <v>1838</v>
      </c>
      <c r="G21" s="281">
        <v>783</v>
      </c>
      <c r="H21" s="281">
        <v>3177</v>
      </c>
      <c r="I21" s="281">
        <v>25162</v>
      </c>
      <c r="J21" s="281">
        <v>5895</v>
      </c>
      <c r="K21" s="281">
        <v>200773</v>
      </c>
      <c r="L21" s="695" t="s">
        <v>427</v>
      </c>
      <c r="M21" s="696"/>
    </row>
    <row r="22" spans="1:13" x14ac:dyDescent="0.2">
      <c r="A22" s="282">
        <v>1073</v>
      </c>
      <c r="B22" s="283" t="s">
        <v>521</v>
      </c>
      <c r="C22" s="284">
        <v>6792</v>
      </c>
      <c r="D22" s="284">
        <v>0</v>
      </c>
      <c r="E22" s="284">
        <v>57</v>
      </c>
      <c r="F22" s="284">
        <v>111</v>
      </c>
      <c r="G22" s="284">
        <v>23</v>
      </c>
      <c r="H22" s="284">
        <v>197</v>
      </c>
      <c r="I22" s="284">
        <v>102</v>
      </c>
      <c r="J22" s="284">
        <v>78</v>
      </c>
      <c r="K22" s="284">
        <v>6224</v>
      </c>
      <c r="L22" s="529" t="s">
        <v>428</v>
      </c>
      <c r="M22" s="530"/>
    </row>
    <row r="23" spans="1:13" x14ac:dyDescent="0.2">
      <c r="A23" s="279">
        <v>1079</v>
      </c>
      <c r="B23" s="280" t="s">
        <v>523</v>
      </c>
      <c r="C23" s="281">
        <v>16384</v>
      </c>
      <c r="D23" s="281">
        <v>284</v>
      </c>
      <c r="E23" s="281">
        <v>80</v>
      </c>
      <c r="F23" s="281">
        <v>677</v>
      </c>
      <c r="G23" s="281">
        <v>341</v>
      </c>
      <c r="H23" s="281">
        <v>876</v>
      </c>
      <c r="I23" s="281">
        <v>754</v>
      </c>
      <c r="J23" s="281">
        <v>836</v>
      </c>
      <c r="K23" s="281">
        <v>12536</v>
      </c>
      <c r="L23" s="695" t="s">
        <v>522</v>
      </c>
      <c r="M23" s="696"/>
    </row>
    <row r="24" spans="1:13" x14ac:dyDescent="0.2">
      <c r="A24" s="282">
        <v>1080</v>
      </c>
      <c r="B24" s="283" t="s">
        <v>393</v>
      </c>
      <c r="C24" s="284">
        <v>8061</v>
      </c>
      <c r="D24" s="284">
        <v>0</v>
      </c>
      <c r="E24" s="284">
        <v>0</v>
      </c>
      <c r="F24" s="284">
        <v>81</v>
      </c>
      <c r="G24" s="284">
        <v>0</v>
      </c>
      <c r="H24" s="284">
        <v>205</v>
      </c>
      <c r="I24" s="284">
        <v>281</v>
      </c>
      <c r="J24" s="284">
        <v>0</v>
      </c>
      <c r="K24" s="284">
        <v>7494</v>
      </c>
      <c r="L24" s="529" t="s">
        <v>429</v>
      </c>
      <c r="M24" s="530"/>
    </row>
    <row r="25" spans="1:13" x14ac:dyDescent="0.2">
      <c r="A25" s="285">
        <v>11</v>
      </c>
      <c r="B25" s="286" t="s">
        <v>394</v>
      </c>
      <c r="C25" s="287">
        <f t="shared" ref="C25:J25" si="3">C26+C27</f>
        <v>287645</v>
      </c>
      <c r="D25" s="287">
        <f t="shared" si="3"/>
        <v>1086</v>
      </c>
      <c r="E25" s="287">
        <f t="shared" si="3"/>
        <v>2061</v>
      </c>
      <c r="F25" s="287">
        <f t="shared" si="3"/>
        <v>5612</v>
      </c>
      <c r="G25" s="287">
        <f t="shared" si="3"/>
        <v>4149</v>
      </c>
      <c r="H25" s="287">
        <f t="shared" si="3"/>
        <v>4627</v>
      </c>
      <c r="I25" s="287">
        <f t="shared" si="3"/>
        <v>11691</v>
      </c>
      <c r="J25" s="287">
        <f t="shared" si="3"/>
        <v>8730</v>
      </c>
      <c r="K25" s="287">
        <f>K26+K27</f>
        <v>249689</v>
      </c>
      <c r="L25" s="697" t="s">
        <v>430</v>
      </c>
      <c r="M25" s="698"/>
    </row>
    <row r="26" spans="1:13" x14ac:dyDescent="0.2">
      <c r="A26" s="282">
        <v>1105</v>
      </c>
      <c r="B26" s="283" t="s">
        <v>525</v>
      </c>
      <c r="C26" s="284">
        <v>174479</v>
      </c>
      <c r="D26" s="284">
        <v>0</v>
      </c>
      <c r="E26" s="284">
        <v>366</v>
      </c>
      <c r="F26" s="284">
        <v>3676</v>
      </c>
      <c r="G26" s="284">
        <v>973</v>
      </c>
      <c r="H26" s="284">
        <v>1031</v>
      </c>
      <c r="I26" s="284">
        <v>5390</v>
      </c>
      <c r="J26" s="284">
        <v>1501</v>
      </c>
      <c r="K26" s="284">
        <v>161542</v>
      </c>
      <c r="L26" s="529" t="s">
        <v>524</v>
      </c>
      <c r="M26" s="530"/>
    </row>
    <row r="27" spans="1:13" x14ac:dyDescent="0.2">
      <c r="A27" s="279">
        <v>1106</v>
      </c>
      <c r="B27" s="280" t="s">
        <v>526</v>
      </c>
      <c r="C27" s="281">
        <v>113166</v>
      </c>
      <c r="D27" s="281">
        <v>1086</v>
      </c>
      <c r="E27" s="281">
        <v>1695</v>
      </c>
      <c r="F27" s="281">
        <v>1936</v>
      </c>
      <c r="G27" s="281">
        <v>3176</v>
      </c>
      <c r="H27" s="281">
        <v>3596</v>
      </c>
      <c r="I27" s="281">
        <v>6301</v>
      </c>
      <c r="J27" s="281">
        <v>7229</v>
      </c>
      <c r="K27" s="281">
        <v>88147</v>
      </c>
      <c r="L27" s="695" t="s">
        <v>431</v>
      </c>
      <c r="M27" s="696"/>
    </row>
    <row r="28" spans="1:13" x14ac:dyDescent="0.2">
      <c r="A28" s="251">
        <v>13</v>
      </c>
      <c r="B28" s="277" t="s">
        <v>395</v>
      </c>
      <c r="C28" s="278">
        <v>52704</v>
      </c>
      <c r="D28" s="278">
        <v>1301</v>
      </c>
      <c r="E28" s="278">
        <v>178</v>
      </c>
      <c r="F28" s="278">
        <v>623</v>
      </c>
      <c r="G28" s="278">
        <v>73</v>
      </c>
      <c r="H28" s="278">
        <v>391</v>
      </c>
      <c r="I28" s="278">
        <v>645</v>
      </c>
      <c r="J28" s="278">
        <v>356</v>
      </c>
      <c r="K28" s="278">
        <v>49137</v>
      </c>
      <c r="L28" s="525" t="s">
        <v>432</v>
      </c>
      <c r="M28" s="526"/>
    </row>
    <row r="29" spans="1:13" x14ac:dyDescent="0.2">
      <c r="A29" s="279">
        <v>1392</v>
      </c>
      <c r="B29" s="280" t="s">
        <v>593</v>
      </c>
      <c r="C29" s="219">
        <v>52704</v>
      </c>
      <c r="D29" s="219">
        <v>1301</v>
      </c>
      <c r="E29" s="219">
        <v>178</v>
      </c>
      <c r="F29" s="219">
        <v>623</v>
      </c>
      <c r="G29" s="219">
        <v>73</v>
      </c>
      <c r="H29" s="219">
        <v>391</v>
      </c>
      <c r="I29" s="219">
        <v>645</v>
      </c>
      <c r="J29" s="219">
        <v>356</v>
      </c>
      <c r="K29" s="219">
        <v>49137</v>
      </c>
      <c r="L29" s="695" t="s">
        <v>433</v>
      </c>
      <c r="M29" s="696"/>
    </row>
    <row r="30" spans="1:13" x14ac:dyDescent="0.2">
      <c r="A30" s="251">
        <v>14</v>
      </c>
      <c r="B30" s="277" t="s">
        <v>396</v>
      </c>
      <c r="C30" s="278">
        <f t="shared" ref="C30:J30" si="4">C31+C32</f>
        <v>238083</v>
      </c>
      <c r="D30" s="278">
        <f t="shared" si="4"/>
        <v>1387</v>
      </c>
      <c r="E30" s="278">
        <f t="shared" si="4"/>
        <v>1788</v>
      </c>
      <c r="F30" s="278">
        <f t="shared" si="4"/>
        <v>6122</v>
      </c>
      <c r="G30" s="278">
        <f t="shared" si="4"/>
        <v>1478</v>
      </c>
      <c r="H30" s="278">
        <f t="shared" si="4"/>
        <v>6680</v>
      </c>
      <c r="I30" s="278">
        <f t="shared" si="4"/>
        <v>2611</v>
      </c>
      <c r="J30" s="278">
        <f t="shared" si="4"/>
        <v>1499</v>
      </c>
      <c r="K30" s="278">
        <f>K31+K32</f>
        <v>216518</v>
      </c>
      <c r="L30" s="525" t="s">
        <v>434</v>
      </c>
      <c r="M30" s="526"/>
    </row>
    <row r="31" spans="1:13" x14ac:dyDescent="0.2">
      <c r="A31" s="279">
        <v>1411</v>
      </c>
      <c r="B31" s="280" t="s">
        <v>591</v>
      </c>
      <c r="C31" s="281">
        <v>22083</v>
      </c>
      <c r="D31" s="281">
        <v>10</v>
      </c>
      <c r="E31" s="281">
        <v>46</v>
      </c>
      <c r="F31" s="281">
        <v>104</v>
      </c>
      <c r="G31" s="281">
        <v>0</v>
      </c>
      <c r="H31" s="281">
        <v>372</v>
      </c>
      <c r="I31" s="281">
        <v>159</v>
      </c>
      <c r="J31" s="281">
        <v>26</v>
      </c>
      <c r="K31" s="281">
        <v>21366</v>
      </c>
      <c r="L31" s="695" t="s">
        <v>592</v>
      </c>
      <c r="M31" s="696"/>
    </row>
    <row r="32" spans="1:13" x14ac:dyDescent="0.2">
      <c r="A32" s="282">
        <v>1412</v>
      </c>
      <c r="B32" s="283" t="s">
        <v>590</v>
      </c>
      <c r="C32" s="284">
        <v>216000</v>
      </c>
      <c r="D32" s="284">
        <v>1377</v>
      </c>
      <c r="E32" s="284">
        <v>1742</v>
      </c>
      <c r="F32" s="284">
        <v>6018</v>
      </c>
      <c r="G32" s="284">
        <v>1478</v>
      </c>
      <c r="H32" s="284">
        <v>6308</v>
      </c>
      <c r="I32" s="284">
        <v>2452</v>
      </c>
      <c r="J32" s="284">
        <v>1473</v>
      </c>
      <c r="K32" s="284">
        <v>195152</v>
      </c>
      <c r="L32" s="529" t="s">
        <v>589</v>
      </c>
      <c r="M32" s="530"/>
    </row>
    <row r="33" spans="1:13" x14ac:dyDescent="0.2">
      <c r="A33" s="285">
        <v>15</v>
      </c>
      <c r="B33" s="286" t="s">
        <v>588</v>
      </c>
      <c r="C33" s="287">
        <f t="shared" ref="C33:J33" si="5">C34+C35</f>
        <v>7768</v>
      </c>
      <c r="D33" s="287">
        <f t="shared" si="5"/>
        <v>1</v>
      </c>
      <c r="E33" s="287">
        <f t="shared" si="5"/>
        <v>32</v>
      </c>
      <c r="F33" s="287">
        <f t="shared" si="5"/>
        <v>8</v>
      </c>
      <c r="G33" s="287">
        <f t="shared" si="5"/>
        <v>35</v>
      </c>
      <c r="H33" s="287">
        <f t="shared" si="5"/>
        <v>731</v>
      </c>
      <c r="I33" s="287">
        <f t="shared" si="5"/>
        <v>29</v>
      </c>
      <c r="J33" s="287">
        <f t="shared" si="5"/>
        <v>9</v>
      </c>
      <c r="K33" s="287">
        <f>K34+K35</f>
        <v>6923</v>
      </c>
      <c r="L33" s="697" t="s">
        <v>435</v>
      </c>
      <c r="M33" s="698"/>
    </row>
    <row r="34" spans="1:13" x14ac:dyDescent="0.2">
      <c r="A34" s="282" t="s">
        <v>401</v>
      </c>
      <c r="B34" s="283" t="s">
        <v>587</v>
      </c>
      <c r="C34" s="284">
        <v>84</v>
      </c>
      <c r="D34" s="284">
        <v>0</v>
      </c>
      <c r="E34" s="284">
        <v>3</v>
      </c>
      <c r="F34" s="284">
        <v>8</v>
      </c>
      <c r="G34" s="284">
        <v>29</v>
      </c>
      <c r="H34" s="284">
        <v>35</v>
      </c>
      <c r="I34" s="284">
        <v>0</v>
      </c>
      <c r="J34" s="284">
        <v>9</v>
      </c>
      <c r="K34" s="284">
        <v>0</v>
      </c>
      <c r="L34" s="529" t="s">
        <v>436</v>
      </c>
      <c r="M34" s="530"/>
    </row>
    <row r="35" spans="1:13" x14ac:dyDescent="0.2">
      <c r="A35" s="279">
        <v>1520</v>
      </c>
      <c r="B35" s="280" t="s">
        <v>398</v>
      </c>
      <c r="C35" s="281">
        <v>7684</v>
      </c>
      <c r="D35" s="281">
        <v>1</v>
      </c>
      <c r="E35" s="281">
        <v>29</v>
      </c>
      <c r="F35" s="281">
        <v>0</v>
      </c>
      <c r="G35" s="281">
        <v>6</v>
      </c>
      <c r="H35" s="281">
        <v>696</v>
      </c>
      <c r="I35" s="281">
        <v>29</v>
      </c>
      <c r="J35" s="281">
        <v>0</v>
      </c>
      <c r="K35" s="281">
        <v>6923</v>
      </c>
      <c r="L35" s="695" t="s">
        <v>437</v>
      </c>
      <c r="M35" s="696"/>
    </row>
    <row r="36" spans="1:13" ht="33.75" x14ac:dyDescent="0.2">
      <c r="A36" s="251">
        <v>16</v>
      </c>
      <c r="B36" s="277" t="s">
        <v>584</v>
      </c>
      <c r="C36" s="278">
        <v>286018</v>
      </c>
      <c r="D36" s="278">
        <v>7521</v>
      </c>
      <c r="E36" s="278">
        <v>547</v>
      </c>
      <c r="F36" s="278">
        <v>2333</v>
      </c>
      <c r="G36" s="278">
        <v>799</v>
      </c>
      <c r="H36" s="278">
        <v>2667</v>
      </c>
      <c r="I36" s="278">
        <v>232</v>
      </c>
      <c r="J36" s="278">
        <v>2410</v>
      </c>
      <c r="K36" s="278">
        <v>269509</v>
      </c>
      <c r="L36" s="525" t="s">
        <v>585</v>
      </c>
      <c r="M36" s="526"/>
    </row>
    <row r="37" spans="1:13" x14ac:dyDescent="0.2">
      <c r="A37" s="279">
        <v>1622</v>
      </c>
      <c r="B37" s="280" t="s">
        <v>583</v>
      </c>
      <c r="C37" s="281">
        <v>286018</v>
      </c>
      <c r="D37" s="281">
        <v>7521</v>
      </c>
      <c r="E37" s="281">
        <v>547</v>
      </c>
      <c r="F37" s="281">
        <v>2333</v>
      </c>
      <c r="G37" s="281">
        <v>799</v>
      </c>
      <c r="H37" s="281">
        <v>2667</v>
      </c>
      <c r="I37" s="281">
        <v>232</v>
      </c>
      <c r="J37" s="281">
        <v>2410</v>
      </c>
      <c r="K37" s="281">
        <v>269509</v>
      </c>
      <c r="L37" s="695" t="s">
        <v>586</v>
      </c>
      <c r="M37" s="696"/>
    </row>
    <row r="38" spans="1:13" x14ac:dyDescent="0.2">
      <c r="A38" s="251">
        <v>17</v>
      </c>
      <c r="B38" s="277" t="s">
        <v>582</v>
      </c>
      <c r="C38" s="278">
        <f t="shared" ref="C38:J38" si="6">C39+C40</f>
        <v>60601</v>
      </c>
      <c r="D38" s="278">
        <f t="shared" si="6"/>
        <v>689</v>
      </c>
      <c r="E38" s="278">
        <f t="shared" si="6"/>
        <v>297</v>
      </c>
      <c r="F38" s="278">
        <f t="shared" si="6"/>
        <v>1085</v>
      </c>
      <c r="G38" s="278">
        <f t="shared" si="6"/>
        <v>156</v>
      </c>
      <c r="H38" s="278">
        <f t="shared" si="6"/>
        <v>658</v>
      </c>
      <c r="I38" s="278">
        <f t="shared" si="6"/>
        <v>749</v>
      </c>
      <c r="J38" s="278">
        <f t="shared" si="6"/>
        <v>1068</v>
      </c>
      <c r="K38" s="278">
        <f>K39+K40</f>
        <v>55899</v>
      </c>
      <c r="L38" s="525" t="s">
        <v>438</v>
      </c>
      <c r="M38" s="526"/>
    </row>
    <row r="39" spans="1:13" x14ac:dyDescent="0.2">
      <c r="A39" s="279">
        <v>1702</v>
      </c>
      <c r="B39" s="280" t="s">
        <v>399</v>
      </c>
      <c r="C39" s="281">
        <v>43124</v>
      </c>
      <c r="D39" s="281">
        <v>639</v>
      </c>
      <c r="E39" s="281">
        <v>39</v>
      </c>
      <c r="F39" s="281">
        <v>487</v>
      </c>
      <c r="G39" s="281">
        <v>14</v>
      </c>
      <c r="H39" s="281">
        <v>414</v>
      </c>
      <c r="I39" s="281">
        <v>0</v>
      </c>
      <c r="J39" s="281">
        <v>133</v>
      </c>
      <c r="K39" s="281">
        <v>41398</v>
      </c>
      <c r="L39" s="695" t="s">
        <v>581</v>
      </c>
      <c r="M39" s="696"/>
    </row>
    <row r="40" spans="1:13" x14ac:dyDescent="0.2">
      <c r="A40" s="282">
        <v>1709</v>
      </c>
      <c r="B40" s="283" t="s">
        <v>400</v>
      </c>
      <c r="C40" s="284">
        <v>17477</v>
      </c>
      <c r="D40" s="284">
        <v>50</v>
      </c>
      <c r="E40" s="284">
        <v>258</v>
      </c>
      <c r="F40" s="284">
        <v>598</v>
      </c>
      <c r="G40" s="284">
        <v>142</v>
      </c>
      <c r="H40" s="284">
        <v>244</v>
      </c>
      <c r="I40" s="284">
        <v>749</v>
      </c>
      <c r="J40" s="284">
        <v>935</v>
      </c>
      <c r="K40" s="284">
        <v>14501</v>
      </c>
      <c r="L40" s="529" t="s">
        <v>440</v>
      </c>
      <c r="M40" s="530"/>
    </row>
    <row r="41" spans="1:13" x14ac:dyDescent="0.2">
      <c r="A41" s="285">
        <v>18</v>
      </c>
      <c r="B41" s="286" t="s">
        <v>580</v>
      </c>
      <c r="C41" s="287">
        <f t="shared" ref="C41:J41" si="7">C42+C43</f>
        <v>276882</v>
      </c>
      <c r="D41" s="287">
        <f t="shared" si="7"/>
        <v>43664</v>
      </c>
      <c r="E41" s="287">
        <f t="shared" si="7"/>
        <v>2004</v>
      </c>
      <c r="F41" s="287">
        <f t="shared" si="7"/>
        <v>5188</v>
      </c>
      <c r="G41" s="287">
        <f t="shared" si="7"/>
        <v>596</v>
      </c>
      <c r="H41" s="287">
        <f t="shared" si="7"/>
        <v>10956</v>
      </c>
      <c r="I41" s="287">
        <f t="shared" si="7"/>
        <v>1493</v>
      </c>
      <c r="J41" s="287">
        <f t="shared" si="7"/>
        <v>2207</v>
      </c>
      <c r="K41" s="287">
        <f>K42+K43</f>
        <v>210774</v>
      </c>
      <c r="L41" s="697" t="s">
        <v>441</v>
      </c>
      <c r="M41" s="698"/>
    </row>
    <row r="42" spans="1:13" x14ac:dyDescent="0.2">
      <c r="A42" s="282">
        <v>1811</v>
      </c>
      <c r="B42" s="283" t="s">
        <v>579</v>
      </c>
      <c r="C42" s="284">
        <v>257500</v>
      </c>
      <c r="D42" s="284">
        <v>43664</v>
      </c>
      <c r="E42" s="284">
        <v>1749</v>
      </c>
      <c r="F42" s="284">
        <v>5188</v>
      </c>
      <c r="G42" s="284">
        <v>566</v>
      </c>
      <c r="H42" s="284">
        <v>10926</v>
      </c>
      <c r="I42" s="284">
        <v>1493</v>
      </c>
      <c r="J42" s="284">
        <v>2087</v>
      </c>
      <c r="K42" s="284">
        <v>191827</v>
      </c>
      <c r="L42" s="529" t="s">
        <v>442</v>
      </c>
      <c r="M42" s="530"/>
    </row>
    <row r="43" spans="1:13" x14ac:dyDescent="0.2">
      <c r="A43" s="279">
        <v>1820</v>
      </c>
      <c r="B43" s="280" t="s">
        <v>578</v>
      </c>
      <c r="C43" s="281">
        <v>19382</v>
      </c>
      <c r="D43" s="281">
        <v>0</v>
      </c>
      <c r="E43" s="281">
        <v>255</v>
      </c>
      <c r="F43" s="281">
        <v>0</v>
      </c>
      <c r="G43" s="281">
        <v>30</v>
      </c>
      <c r="H43" s="281">
        <v>30</v>
      </c>
      <c r="I43" s="281">
        <v>0</v>
      </c>
      <c r="J43" s="281">
        <v>120</v>
      </c>
      <c r="K43" s="281">
        <v>18947</v>
      </c>
      <c r="L43" s="695" t="s">
        <v>443</v>
      </c>
      <c r="M43" s="696"/>
    </row>
    <row r="44" spans="1:13" x14ac:dyDescent="0.2">
      <c r="A44" s="252">
        <v>19</v>
      </c>
      <c r="B44" s="298" t="s">
        <v>577</v>
      </c>
      <c r="C44" s="299">
        <v>19576405</v>
      </c>
      <c r="D44" s="299">
        <v>1653780</v>
      </c>
      <c r="E44" s="299">
        <v>15</v>
      </c>
      <c r="F44" s="299">
        <v>13736</v>
      </c>
      <c r="G44" s="299">
        <v>12771</v>
      </c>
      <c r="H44" s="299">
        <v>33253</v>
      </c>
      <c r="I44" s="299">
        <v>5557</v>
      </c>
      <c r="J44" s="299">
        <v>44687</v>
      </c>
      <c r="K44" s="299">
        <v>17812606</v>
      </c>
      <c r="L44" s="537" t="s">
        <v>444</v>
      </c>
      <c r="M44" s="538"/>
    </row>
    <row r="45" spans="1:13" x14ac:dyDescent="0.2">
      <c r="A45" s="457">
        <v>20</v>
      </c>
      <c r="B45" s="458" t="s">
        <v>576</v>
      </c>
      <c r="C45" s="459">
        <v>11217516</v>
      </c>
      <c r="D45" s="459">
        <v>1557952</v>
      </c>
      <c r="E45" s="459">
        <v>6736</v>
      </c>
      <c r="F45" s="459">
        <v>466840</v>
      </c>
      <c r="G45" s="459">
        <v>52188</v>
      </c>
      <c r="H45" s="459">
        <v>142575</v>
      </c>
      <c r="I45" s="459">
        <v>187170</v>
      </c>
      <c r="J45" s="459">
        <v>138229</v>
      </c>
      <c r="K45" s="459">
        <v>8665825</v>
      </c>
      <c r="L45" s="783" t="s">
        <v>445</v>
      </c>
      <c r="M45" s="784"/>
    </row>
    <row r="46" spans="1:13" ht="22.5" x14ac:dyDescent="0.2">
      <c r="A46" s="443">
        <v>21</v>
      </c>
      <c r="B46" s="277" t="s">
        <v>571</v>
      </c>
      <c r="C46" s="278">
        <v>13858</v>
      </c>
      <c r="D46" s="278">
        <v>106</v>
      </c>
      <c r="E46" s="278">
        <v>0</v>
      </c>
      <c r="F46" s="278">
        <v>105</v>
      </c>
      <c r="G46" s="278">
        <v>0</v>
      </c>
      <c r="H46" s="278">
        <v>703</v>
      </c>
      <c r="I46" s="278">
        <v>11055</v>
      </c>
      <c r="J46" s="278">
        <v>352</v>
      </c>
      <c r="K46" s="278">
        <v>1537</v>
      </c>
      <c r="L46" s="525" t="s">
        <v>569</v>
      </c>
      <c r="M46" s="526"/>
    </row>
    <row r="47" spans="1:13" x14ac:dyDescent="0.2">
      <c r="A47" s="279">
        <v>2100</v>
      </c>
      <c r="B47" s="280" t="s">
        <v>572</v>
      </c>
      <c r="C47" s="281">
        <v>13858</v>
      </c>
      <c r="D47" s="281">
        <v>106</v>
      </c>
      <c r="E47" s="281">
        <v>0</v>
      </c>
      <c r="F47" s="281">
        <v>105</v>
      </c>
      <c r="G47" s="281">
        <v>0</v>
      </c>
      <c r="H47" s="281">
        <v>703</v>
      </c>
      <c r="I47" s="281">
        <v>11055</v>
      </c>
      <c r="J47" s="281">
        <v>352</v>
      </c>
      <c r="K47" s="281">
        <v>1537</v>
      </c>
      <c r="L47" s="695" t="s">
        <v>597</v>
      </c>
      <c r="M47" s="696"/>
    </row>
    <row r="48" spans="1:13" x14ac:dyDescent="0.2">
      <c r="A48" s="443">
        <v>22</v>
      </c>
      <c r="B48" s="277" t="s">
        <v>573</v>
      </c>
      <c r="C48" s="278">
        <v>893561</v>
      </c>
      <c r="D48" s="278">
        <v>2482</v>
      </c>
      <c r="E48" s="278">
        <v>658</v>
      </c>
      <c r="F48" s="278">
        <v>16010</v>
      </c>
      <c r="G48" s="278">
        <v>705</v>
      </c>
      <c r="H48" s="278">
        <v>5850</v>
      </c>
      <c r="I48" s="278">
        <v>2424</v>
      </c>
      <c r="J48" s="278">
        <v>5335</v>
      </c>
      <c r="K48" s="278">
        <v>860097</v>
      </c>
      <c r="L48" s="525" t="s">
        <v>446</v>
      </c>
      <c r="M48" s="526"/>
    </row>
    <row r="49" spans="1:13" s="202" customFormat="1" ht="24.75" customHeight="1" x14ac:dyDescent="0.2">
      <c r="A49" s="289">
        <v>2211</v>
      </c>
      <c r="B49" s="290" t="s">
        <v>572</v>
      </c>
      <c r="C49" s="291">
        <v>805</v>
      </c>
      <c r="D49" s="291">
        <v>1</v>
      </c>
      <c r="E49" s="291">
        <v>8</v>
      </c>
      <c r="F49" s="291">
        <v>25</v>
      </c>
      <c r="G49" s="291">
        <v>5</v>
      </c>
      <c r="H49" s="291">
        <v>6</v>
      </c>
      <c r="I49" s="291">
        <v>1</v>
      </c>
      <c r="J49" s="291">
        <v>9</v>
      </c>
      <c r="K49" s="291">
        <v>750</v>
      </c>
      <c r="L49" s="691" t="s">
        <v>570</v>
      </c>
      <c r="M49" s="692"/>
    </row>
    <row r="50" spans="1:13" x14ac:dyDescent="0.2">
      <c r="A50" s="282">
        <v>2220</v>
      </c>
      <c r="B50" s="283" t="s">
        <v>402</v>
      </c>
      <c r="C50" s="284">
        <v>892756</v>
      </c>
      <c r="D50" s="284">
        <v>2481</v>
      </c>
      <c r="E50" s="284">
        <v>650</v>
      </c>
      <c r="F50" s="284">
        <v>15985</v>
      </c>
      <c r="G50" s="284">
        <v>700</v>
      </c>
      <c r="H50" s="284">
        <v>5844</v>
      </c>
      <c r="I50" s="284">
        <v>2423</v>
      </c>
      <c r="J50" s="284">
        <v>5326</v>
      </c>
      <c r="K50" s="284">
        <v>859347</v>
      </c>
      <c r="L50" s="529" t="s">
        <v>447</v>
      </c>
      <c r="M50" s="530"/>
    </row>
    <row r="51" spans="1:13" s="202" customFormat="1" x14ac:dyDescent="0.2">
      <c r="A51" s="292">
        <v>23</v>
      </c>
      <c r="B51" s="293" t="s">
        <v>575</v>
      </c>
      <c r="C51" s="294">
        <f t="shared" ref="C51:J51" si="8">C52+C53+C54+C55+C56</f>
        <v>5503649</v>
      </c>
      <c r="D51" s="294">
        <f t="shared" si="8"/>
        <v>5981</v>
      </c>
      <c r="E51" s="294">
        <f t="shared" si="8"/>
        <v>4093</v>
      </c>
      <c r="F51" s="294">
        <f t="shared" si="8"/>
        <v>282809</v>
      </c>
      <c r="G51" s="294">
        <f t="shared" si="8"/>
        <v>71147</v>
      </c>
      <c r="H51" s="294">
        <f t="shared" si="8"/>
        <v>59063</v>
      </c>
      <c r="I51" s="294">
        <f t="shared" si="8"/>
        <v>20604</v>
      </c>
      <c r="J51" s="294">
        <f t="shared" si="8"/>
        <v>275340</v>
      </c>
      <c r="K51" s="294">
        <f>K52+K53+K54+K55+K56</f>
        <v>4784612</v>
      </c>
      <c r="L51" s="687" t="s">
        <v>448</v>
      </c>
      <c r="M51" s="688"/>
    </row>
    <row r="52" spans="1:13" x14ac:dyDescent="0.2">
      <c r="A52" s="282">
        <v>2310</v>
      </c>
      <c r="B52" s="283" t="s">
        <v>404</v>
      </c>
      <c r="C52" s="284">
        <v>112893</v>
      </c>
      <c r="D52" s="284">
        <v>183</v>
      </c>
      <c r="E52" s="284">
        <v>141</v>
      </c>
      <c r="F52" s="284">
        <v>2984</v>
      </c>
      <c r="G52" s="284">
        <v>67</v>
      </c>
      <c r="H52" s="284">
        <v>626</v>
      </c>
      <c r="I52" s="284">
        <v>63</v>
      </c>
      <c r="J52" s="284">
        <v>427</v>
      </c>
      <c r="K52" s="284">
        <v>108402</v>
      </c>
      <c r="L52" s="529" t="s">
        <v>449</v>
      </c>
      <c r="M52" s="530"/>
    </row>
    <row r="53" spans="1:13" s="202" customFormat="1" x14ac:dyDescent="0.2">
      <c r="A53" s="279">
        <v>2394</v>
      </c>
      <c r="B53" s="280" t="s">
        <v>405</v>
      </c>
      <c r="C53" s="291">
        <v>717131</v>
      </c>
      <c r="D53" s="291">
        <v>1096</v>
      </c>
      <c r="E53" s="291">
        <v>172</v>
      </c>
      <c r="F53" s="291">
        <v>172322</v>
      </c>
      <c r="G53" s="291">
        <v>15242</v>
      </c>
      <c r="H53" s="291">
        <v>39707</v>
      </c>
      <c r="I53" s="291">
        <v>1779</v>
      </c>
      <c r="J53" s="291">
        <v>85548</v>
      </c>
      <c r="K53" s="291">
        <v>401265</v>
      </c>
      <c r="L53" s="695" t="s">
        <v>450</v>
      </c>
      <c r="M53" s="696"/>
    </row>
    <row r="54" spans="1:13" x14ac:dyDescent="0.2">
      <c r="A54" s="282">
        <v>2395</v>
      </c>
      <c r="B54" s="283" t="s">
        <v>565</v>
      </c>
      <c r="C54" s="284">
        <v>4349984</v>
      </c>
      <c r="D54" s="284">
        <v>3925</v>
      </c>
      <c r="E54" s="284">
        <v>3405</v>
      </c>
      <c r="F54" s="284">
        <v>103414</v>
      </c>
      <c r="G54" s="284">
        <v>55590</v>
      </c>
      <c r="H54" s="284">
        <v>17782</v>
      </c>
      <c r="I54" s="284">
        <v>18424</v>
      </c>
      <c r="J54" s="284">
        <v>179663</v>
      </c>
      <c r="K54" s="284">
        <v>3967781</v>
      </c>
      <c r="L54" s="529" t="s">
        <v>451</v>
      </c>
      <c r="M54" s="530"/>
    </row>
    <row r="55" spans="1:13" s="202" customFormat="1" x14ac:dyDescent="0.2">
      <c r="A55" s="289">
        <v>2396</v>
      </c>
      <c r="B55" s="290" t="s">
        <v>406</v>
      </c>
      <c r="C55" s="291">
        <v>81796</v>
      </c>
      <c r="D55" s="291">
        <v>515</v>
      </c>
      <c r="E55" s="291">
        <v>301</v>
      </c>
      <c r="F55" s="291">
        <v>3157</v>
      </c>
      <c r="G55" s="291">
        <v>246</v>
      </c>
      <c r="H55" s="291">
        <v>863</v>
      </c>
      <c r="I55" s="291">
        <v>338</v>
      </c>
      <c r="J55" s="291">
        <v>1663</v>
      </c>
      <c r="K55" s="291">
        <v>74713</v>
      </c>
      <c r="L55" s="691" t="s">
        <v>452</v>
      </c>
      <c r="M55" s="692"/>
    </row>
    <row r="56" spans="1:13" x14ac:dyDescent="0.2">
      <c r="A56" s="282">
        <v>2399</v>
      </c>
      <c r="B56" s="283" t="s">
        <v>564</v>
      </c>
      <c r="C56" s="284">
        <v>241845</v>
      </c>
      <c r="D56" s="284">
        <v>262</v>
      </c>
      <c r="E56" s="284">
        <v>74</v>
      </c>
      <c r="F56" s="284">
        <v>932</v>
      </c>
      <c r="G56" s="284">
        <v>2</v>
      </c>
      <c r="H56" s="284">
        <v>85</v>
      </c>
      <c r="I56" s="284">
        <v>0</v>
      </c>
      <c r="J56" s="284">
        <v>8039</v>
      </c>
      <c r="K56" s="284">
        <v>232451</v>
      </c>
      <c r="L56" s="529" t="s">
        <v>563</v>
      </c>
      <c r="M56" s="530"/>
    </row>
    <row r="57" spans="1:13" s="202" customFormat="1" x14ac:dyDescent="0.2">
      <c r="A57" s="285">
        <v>24</v>
      </c>
      <c r="B57" s="286" t="s">
        <v>407</v>
      </c>
      <c r="C57" s="294">
        <v>9833087</v>
      </c>
      <c r="D57" s="294">
        <v>3144935</v>
      </c>
      <c r="E57" s="294">
        <v>244</v>
      </c>
      <c r="F57" s="294">
        <v>282093</v>
      </c>
      <c r="G57" s="294">
        <v>7909</v>
      </c>
      <c r="H57" s="294">
        <v>251096</v>
      </c>
      <c r="I57" s="294">
        <v>9704</v>
      </c>
      <c r="J57" s="294">
        <v>325348</v>
      </c>
      <c r="K57" s="294">
        <v>5811758</v>
      </c>
      <c r="L57" s="781" t="s">
        <v>453</v>
      </c>
      <c r="M57" s="782"/>
    </row>
    <row r="58" spans="1:13" ht="22.5" x14ac:dyDescent="0.2">
      <c r="A58" s="443">
        <v>25</v>
      </c>
      <c r="B58" s="277" t="s">
        <v>566</v>
      </c>
      <c r="C58" s="278">
        <f t="shared" ref="C58:J58" si="9">C59+C60+C61+C62</f>
        <v>2248039</v>
      </c>
      <c r="D58" s="278">
        <f t="shared" si="9"/>
        <v>9953</v>
      </c>
      <c r="E58" s="278">
        <f t="shared" si="9"/>
        <v>4278</v>
      </c>
      <c r="F58" s="278">
        <f t="shared" si="9"/>
        <v>28965</v>
      </c>
      <c r="G58" s="278">
        <f t="shared" si="9"/>
        <v>2969</v>
      </c>
      <c r="H58" s="278">
        <f t="shared" si="9"/>
        <v>18875</v>
      </c>
      <c r="I58" s="278">
        <f t="shared" si="9"/>
        <v>1555</v>
      </c>
      <c r="J58" s="278">
        <f t="shared" si="9"/>
        <v>16479</v>
      </c>
      <c r="K58" s="278">
        <f>K59+K60+K61+K62</f>
        <v>2164965</v>
      </c>
      <c r="L58" s="525" t="s">
        <v>562</v>
      </c>
      <c r="M58" s="526"/>
    </row>
    <row r="59" spans="1:13" x14ac:dyDescent="0.2">
      <c r="A59" s="289">
        <v>2511</v>
      </c>
      <c r="B59" s="290" t="s">
        <v>408</v>
      </c>
      <c r="C59" s="291">
        <v>2137837</v>
      </c>
      <c r="D59" s="291">
        <v>7345</v>
      </c>
      <c r="E59" s="291">
        <v>3926</v>
      </c>
      <c r="F59" s="291">
        <v>13275</v>
      </c>
      <c r="G59" s="291">
        <v>2775</v>
      </c>
      <c r="H59" s="291">
        <v>17893</v>
      </c>
      <c r="I59" s="291">
        <v>1533</v>
      </c>
      <c r="J59" s="291">
        <v>14941</v>
      </c>
      <c r="K59" s="291">
        <v>2076149</v>
      </c>
      <c r="L59" s="691" t="s">
        <v>454</v>
      </c>
      <c r="M59" s="692"/>
    </row>
    <row r="60" spans="1:13" x14ac:dyDescent="0.2">
      <c r="A60" s="282">
        <v>2591</v>
      </c>
      <c r="B60" s="283" t="s">
        <v>560</v>
      </c>
      <c r="C60" s="284">
        <v>9518</v>
      </c>
      <c r="D60" s="284">
        <v>363</v>
      </c>
      <c r="E60" s="284">
        <v>85</v>
      </c>
      <c r="F60" s="284">
        <v>489</v>
      </c>
      <c r="G60" s="284">
        <v>142</v>
      </c>
      <c r="H60" s="284">
        <v>147</v>
      </c>
      <c r="I60" s="284">
        <v>12</v>
      </c>
      <c r="J60" s="284">
        <v>91</v>
      </c>
      <c r="K60" s="284">
        <v>8189</v>
      </c>
      <c r="L60" s="529" t="s">
        <v>561</v>
      </c>
      <c r="M60" s="530"/>
    </row>
    <row r="61" spans="1:13" x14ac:dyDescent="0.2">
      <c r="A61" s="289">
        <v>2592</v>
      </c>
      <c r="B61" s="290" t="s">
        <v>567</v>
      </c>
      <c r="C61" s="291">
        <v>63496</v>
      </c>
      <c r="D61" s="291">
        <v>1159</v>
      </c>
      <c r="E61" s="291">
        <v>215</v>
      </c>
      <c r="F61" s="291">
        <v>512</v>
      </c>
      <c r="G61" s="291">
        <v>41</v>
      </c>
      <c r="H61" s="291">
        <v>305</v>
      </c>
      <c r="I61" s="291">
        <v>0</v>
      </c>
      <c r="J61" s="291">
        <v>1248</v>
      </c>
      <c r="K61" s="291">
        <v>60016</v>
      </c>
      <c r="L61" s="691" t="s">
        <v>455</v>
      </c>
      <c r="M61" s="692"/>
    </row>
    <row r="62" spans="1:13" x14ac:dyDescent="0.2">
      <c r="A62" s="282">
        <v>2599</v>
      </c>
      <c r="B62" s="283" t="s">
        <v>558</v>
      </c>
      <c r="C62" s="284">
        <v>37188</v>
      </c>
      <c r="D62" s="284">
        <v>1086</v>
      </c>
      <c r="E62" s="284">
        <v>52</v>
      </c>
      <c r="F62" s="284">
        <v>14689</v>
      </c>
      <c r="G62" s="284">
        <v>11</v>
      </c>
      <c r="H62" s="284">
        <v>530</v>
      </c>
      <c r="I62" s="284">
        <v>10</v>
      </c>
      <c r="J62" s="284">
        <v>199</v>
      </c>
      <c r="K62" s="284">
        <v>20611</v>
      </c>
      <c r="L62" s="529" t="s">
        <v>559</v>
      </c>
      <c r="M62" s="530"/>
    </row>
    <row r="63" spans="1:13" x14ac:dyDescent="0.2">
      <c r="A63" s="292">
        <v>27</v>
      </c>
      <c r="B63" s="293" t="s">
        <v>409</v>
      </c>
      <c r="C63" s="294">
        <f t="shared" ref="C63:J63" si="10">C64+C65+C66+C67</f>
        <v>1182976</v>
      </c>
      <c r="D63" s="294">
        <f t="shared" si="10"/>
        <v>9</v>
      </c>
      <c r="E63" s="294">
        <f t="shared" si="10"/>
        <v>815</v>
      </c>
      <c r="F63" s="294">
        <f t="shared" si="10"/>
        <v>1269</v>
      </c>
      <c r="G63" s="294">
        <f t="shared" si="10"/>
        <v>405</v>
      </c>
      <c r="H63" s="294">
        <f t="shared" si="10"/>
        <v>5599</v>
      </c>
      <c r="I63" s="294">
        <f t="shared" si="10"/>
        <v>182</v>
      </c>
      <c r="J63" s="294">
        <f t="shared" si="10"/>
        <v>6503</v>
      </c>
      <c r="K63" s="294">
        <f>K64+K65+K66+K67</f>
        <v>1168194</v>
      </c>
      <c r="L63" s="687" t="s">
        <v>456</v>
      </c>
      <c r="M63" s="688"/>
    </row>
    <row r="64" spans="1:13" x14ac:dyDescent="0.2">
      <c r="A64" s="282">
        <v>2710</v>
      </c>
      <c r="B64" s="283" t="s">
        <v>555</v>
      </c>
      <c r="C64" s="284">
        <v>76398</v>
      </c>
      <c r="D64" s="284">
        <v>0</v>
      </c>
      <c r="E64" s="284">
        <v>293</v>
      </c>
      <c r="F64" s="284">
        <v>916</v>
      </c>
      <c r="G64" s="284">
        <v>93</v>
      </c>
      <c r="H64" s="284">
        <v>303</v>
      </c>
      <c r="I64" s="284">
        <v>42</v>
      </c>
      <c r="J64" s="284">
        <v>305</v>
      </c>
      <c r="K64" s="284">
        <v>74446</v>
      </c>
      <c r="L64" s="529" t="s">
        <v>556</v>
      </c>
      <c r="M64" s="530"/>
    </row>
    <row r="65" spans="1:13" ht="22.5" x14ac:dyDescent="0.2">
      <c r="A65" s="289">
        <v>2730</v>
      </c>
      <c r="B65" s="290" t="s">
        <v>554</v>
      </c>
      <c r="C65" s="291">
        <v>997320</v>
      </c>
      <c r="D65" s="291">
        <v>0</v>
      </c>
      <c r="E65" s="291">
        <v>170</v>
      </c>
      <c r="F65" s="291">
        <v>0</v>
      </c>
      <c r="G65" s="291">
        <v>292</v>
      </c>
      <c r="H65" s="291">
        <v>4766</v>
      </c>
      <c r="I65" s="291">
        <v>46</v>
      </c>
      <c r="J65" s="291">
        <v>4213</v>
      </c>
      <c r="K65" s="291">
        <v>987833</v>
      </c>
      <c r="L65" s="691" t="s">
        <v>557</v>
      </c>
      <c r="M65" s="692"/>
    </row>
    <row r="66" spans="1:13" x14ac:dyDescent="0.2">
      <c r="A66" s="282">
        <v>2740</v>
      </c>
      <c r="B66" s="283" t="s">
        <v>553</v>
      </c>
      <c r="C66" s="284">
        <v>552</v>
      </c>
      <c r="D66" s="284">
        <v>0</v>
      </c>
      <c r="E66" s="284">
        <v>8</v>
      </c>
      <c r="F66" s="284">
        <v>3</v>
      </c>
      <c r="G66" s="284">
        <v>10</v>
      </c>
      <c r="H66" s="284">
        <v>24</v>
      </c>
      <c r="I66" s="284">
        <v>49</v>
      </c>
      <c r="J66" s="284">
        <v>9</v>
      </c>
      <c r="K66" s="284">
        <v>449</v>
      </c>
      <c r="L66" s="529" t="s">
        <v>457</v>
      </c>
      <c r="M66" s="530"/>
    </row>
    <row r="67" spans="1:13" x14ac:dyDescent="0.2">
      <c r="A67" s="289">
        <v>2790</v>
      </c>
      <c r="B67" s="290" t="s">
        <v>552</v>
      </c>
      <c r="C67" s="291">
        <v>108706</v>
      </c>
      <c r="D67" s="291">
        <v>9</v>
      </c>
      <c r="E67" s="291">
        <v>344</v>
      </c>
      <c r="F67" s="291">
        <v>350</v>
      </c>
      <c r="G67" s="291">
        <v>10</v>
      </c>
      <c r="H67" s="291">
        <v>506</v>
      </c>
      <c r="I67" s="291">
        <v>45</v>
      </c>
      <c r="J67" s="291">
        <v>1976</v>
      </c>
      <c r="K67" s="291">
        <v>105466</v>
      </c>
      <c r="L67" s="691" t="s">
        <v>458</v>
      </c>
      <c r="M67" s="692"/>
    </row>
    <row r="68" spans="1:13" x14ac:dyDescent="0.2">
      <c r="A68" s="443">
        <v>28</v>
      </c>
      <c r="B68" s="277" t="s">
        <v>551</v>
      </c>
      <c r="C68" s="278">
        <f t="shared" ref="C68:J68" si="11">C69+C70</f>
        <v>149103</v>
      </c>
      <c r="D68" s="278">
        <f t="shared" si="11"/>
        <v>0</v>
      </c>
      <c r="E68" s="278">
        <f t="shared" si="11"/>
        <v>481</v>
      </c>
      <c r="F68" s="278">
        <f t="shared" si="11"/>
        <v>146</v>
      </c>
      <c r="G68" s="278">
        <f t="shared" si="11"/>
        <v>2194</v>
      </c>
      <c r="H68" s="278">
        <f t="shared" si="11"/>
        <v>56</v>
      </c>
      <c r="I68" s="278">
        <f t="shared" si="11"/>
        <v>108</v>
      </c>
      <c r="J68" s="278">
        <f t="shared" si="11"/>
        <v>2471</v>
      </c>
      <c r="K68" s="278">
        <f>K69+K70</f>
        <v>143647</v>
      </c>
      <c r="L68" s="525" t="s">
        <v>459</v>
      </c>
      <c r="M68" s="526"/>
    </row>
    <row r="69" spans="1:13" ht="33.75" x14ac:dyDescent="0.2">
      <c r="A69" s="289">
        <v>2810</v>
      </c>
      <c r="B69" s="290" t="s">
        <v>549</v>
      </c>
      <c r="C69" s="291">
        <v>139172</v>
      </c>
      <c r="D69" s="291">
        <v>0</v>
      </c>
      <c r="E69" s="291">
        <v>456</v>
      </c>
      <c r="F69" s="291">
        <v>61</v>
      </c>
      <c r="G69" s="291">
        <v>2181</v>
      </c>
      <c r="H69" s="291">
        <v>0</v>
      </c>
      <c r="I69" s="291">
        <v>108</v>
      </c>
      <c r="J69" s="291">
        <v>2251</v>
      </c>
      <c r="K69" s="291">
        <v>134115</v>
      </c>
      <c r="L69" s="691" t="s">
        <v>550</v>
      </c>
      <c r="M69" s="692"/>
    </row>
    <row r="70" spans="1:13" ht="22.5" x14ac:dyDescent="0.2">
      <c r="A70" s="282">
        <v>2820</v>
      </c>
      <c r="B70" s="283" t="s">
        <v>548</v>
      </c>
      <c r="C70" s="284">
        <v>9931</v>
      </c>
      <c r="D70" s="284">
        <v>0</v>
      </c>
      <c r="E70" s="284">
        <v>25</v>
      </c>
      <c r="F70" s="284">
        <v>85</v>
      </c>
      <c r="G70" s="284">
        <v>13</v>
      </c>
      <c r="H70" s="284">
        <v>56</v>
      </c>
      <c r="I70" s="284">
        <v>0</v>
      </c>
      <c r="J70" s="284">
        <v>220</v>
      </c>
      <c r="K70" s="284">
        <v>9532</v>
      </c>
      <c r="L70" s="529" t="s">
        <v>547</v>
      </c>
      <c r="M70" s="530"/>
    </row>
    <row r="71" spans="1:13" x14ac:dyDescent="0.2">
      <c r="A71" s="292">
        <v>29</v>
      </c>
      <c r="B71" s="293" t="s">
        <v>545</v>
      </c>
      <c r="C71" s="294">
        <f t="shared" ref="C71:J71" si="12">C72+C73</f>
        <v>27883</v>
      </c>
      <c r="D71" s="294">
        <f t="shared" si="12"/>
        <v>65</v>
      </c>
      <c r="E71" s="294">
        <f t="shared" si="12"/>
        <v>101</v>
      </c>
      <c r="F71" s="294">
        <f t="shared" si="12"/>
        <v>9127</v>
      </c>
      <c r="G71" s="294">
        <f t="shared" si="12"/>
        <v>23</v>
      </c>
      <c r="H71" s="294">
        <f t="shared" si="12"/>
        <v>340</v>
      </c>
      <c r="I71" s="294">
        <f t="shared" si="12"/>
        <v>45</v>
      </c>
      <c r="J71" s="294">
        <f t="shared" si="12"/>
        <v>580</v>
      </c>
      <c r="K71" s="294">
        <f>K72+K73</f>
        <v>17602</v>
      </c>
      <c r="L71" s="687" t="s">
        <v>546</v>
      </c>
      <c r="M71" s="688"/>
    </row>
    <row r="72" spans="1:13" ht="22.5" x14ac:dyDescent="0.2">
      <c r="A72" s="282">
        <v>2920</v>
      </c>
      <c r="B72" s="283" t="s">
        <v>544</v>
      </c>
      <c r="C72" s="284">
        <v>24402</v>
      </c>
      <c r="D72" s="284">
        <v>65</v>
      </c>
      <c r="E72" s="284">
        <v>101</v>
      </c>
      <c r="F72" s="284">
        <v>9127</v>
      </c>
      <c r="G72" s="284">
        <v>23</v>
      </c>
      <c r="H72" s="284">
        <v>249</v>
      </c>
      <c r="I72" s="284">
        <v>0</v>
      </c>
      <c r="J72" s="284">
        <v>553</v>
      </c>
      <c r="K72" s="284">
        <v>14284</v>
      </c>
      <c r="L72" s="529" t="s">
        <v>543</v>
      </c>
      <c r="M72" s="530"/>
    </row>
    <row r="73" spans="1:13" x14ac:dyDescent="0.2">
      <c r="A73" s="289">
        <v>2930</v>
      </c>
      <c r="B73" s="290" t="s">
        <v>541</v>
      </c>
      <c r="C73" s="291">
        <v>3481</v>
      </c>
      <c r="D73" s="291">
        <v>0</v>
      </c>
      <c r="E73" s="291">
        <v>0</v>
      </c>
      <c r="F73" s="291">
        <v>0</v>
      </c>
      <c r="G73" s="291">
        <v>0</v>
      </c>
      <c r="H73" s="291">
        <v>91</v>
      </c>
      <c r="I73" s="291">
        <v>45</v>
      </c>
      <c r="J73" s="291">
        <v>27</v>
      </c>
      <c r="K73" s="291">
        <v>3318</v>
      </c>
      <c r="L73" s="691" t="s">
        <v>542</v>
      </c>
      <c r="M73" s="692"/>
    </row>
    <row r="74" spans="1:13" x14ac:dyDescent="0.2">
      <c r="A74" s="444">
        <v>30</v>
      </c>
      <c r="B74" s="298" t="s">
        <v>411</v>
      </c>
      <c r="C74" s="299">
        <v>266848</v>
      </c>
      <c r="D74" s="299">
        <v>0</v>
      </c>
      <c r="E74" s="299">
        <v>109</v>
      </c>
      <c r="F74" s="299">
        <v>6482</v>
      </c>
      <c r="G74" s="299">
        <v>841</v>
      </c>
      <c r="H74" s="299">
        <v>2399</v>
      </c>
      <c r="I74" s="299">
        <v>0</v>
      </c>
      <c r="J74" s="299">
        <v>0</v>
      </c>
      <c r="K74" s="299">
        <v>257017</v>
      </c>
      <c r="L74" s="537" t="s">
        <v>460</v>
      </c>
      <c r="M74" s="538"/>
    </row>
    <row r="75" spans="1:13" x14ac:dyDescent="0.2">
      <c r="A75" s="289">
        <v>3011</v>
      </c>
      <c r="B75" s="290" t="s">
        <v>540</v>
      </c>
      <c r="C75" s="291">
        <v>266848</v>
      </c>
      <c r="D75" s="291">
        <v>0</v>
      </c>
      <c r="E75" s="291">
        <v>109</v>
      </c>
      <c r="F75" s="291">
        <v>6482</v>
      </c>
      <c r="G75" s="291">
        <v>841</v>
      </c>
      <c r="H75" s="291">
        <v>2399</v>
      </c>
      <c r="I75" s="291">
        <v>0</v>
      </c>
      <c r="J75" s="291"/>
      <c r="K75" s="291"/>
      <c r="L75" s="691" t="s">
        <v>461</v>
      </c>
      <c r="M75" s="692"/>
    </row>
    <row r="76" spans="1:13" x14ac:dyDescent="0.2">
      <c r="A76" s="305">
        <v>31</v>
      </c>
      <c r="B76" s="277" t="s">
        <v>412</v>
      </c>
      <c r="C76" s="278">
        <v>168723</v>
      </c>
      <c r="D76" s="278">
        <v>2120</v>
      </c>
      <c r="E76" s="278">
        <v>916</v>
      </c>
      <c r="F76" s="278">
        <v>1985</v>
      </c>
      <c r="G76" s="278">
        <v>998</v>
      </c>
      <c r="H76" s="278">
        <v>1829</v>
      </c>
      <c r="I76" s="278">
        <v>1428</v>
      </c>
      <c r="J76" s="278">
        <v>900</v>
      </c>
      <c r="K76" s="278">
        <v>158547</v>
      </c>
      <c r="L76" s="525" t="s">
        <v>462</v>
      </c>
      <c r="M76" s="526"/>
    </row>
    <row r="77" spans="1:13" x14ac:dyDescent="0.2">
      <c r="A77" s="289">
        <v>3100</v>
      </c>
      <c r="B77" s="290" t="s">
        <v>412</v>
      </c>
      <c r="C77" s="291">
        <v>168723</v>
      </c>
      <c r="D77" s="291">
        <v>2120</v>
      </c>
      <c r="E77" s="291">
        <v>916</v>
      </c>
      <c r="F77" s="291">
        <v>1985</v>
      </c>
      <c r="G77" s="291">
        <v>998</v>
      </c>
      <c r="H77" s="291">
        <v>1829</v>
      </c>
      <c r="I77" s="291">
        <v>1428</v>
      </c>
      <c r="J77" s="291">
        <v>900</v>
      </c>
      <c r="K77" s="291">
        <v>158547</v>
      </c>
      <c r="L77" s="691" t="s">
        <v>463</v>
      </c>
      <c r="M77" s="692"/>
    </row>
    <row r="78" spans="1:13" x14ac:dyDescent="0.2">
      <c r="A78" s="305">
        <v>32</v>
      </c>
      <c r="B78" s="277" t="s">
        <v>413</v>
      </c>
      <c r="C78" s="278">
        <f t="shared" ref="C78:J78" si="13">C79+C80</f>
        <v>14407</v>
      </c>
      <c r="D78" s="278">
        <f t="shared" si="13"/>
        <v>0</v>
      </c>
      <c r="E78" s="278">
        <f t="shared" si="13"/>
        <v>84</v>
      </c>
      <c r="F78" s="278">
        <f t="shared" si="13"/>
        <v>1814</v>
      </c>
      <c r="G78" s="278">
        <f t="shared" si="13"/>
        <v>4</v>
      </c>
      <c r="H78" s="278">
        <f t="shared" si="13"/>
        <v>5</v>
      </c>
      <c r="I78" s="278">
        <f t="shared" si="13"/>
        <v>0</v>
      </c>
      <c r="J78" s="278">
        <f t="shared" si="13"/>
        <v>303</v>
      </c>
      <c r="K78" s="278">
        <f>K79+K80</f>
        <v>12197</v>
      </c>
      <c r="L78" s="525" t="s">
        <v>464</v>
      </c>
      <c r="M78" s="526"/>
    </row>
    <row r="79" spans="1:13" x14ac:dyDescent="0.2">
      <c r="A79" s="289">
        <v>3250</v>
      </c>
      <c r="B79" s="290" t="s">
        <v>538</v>
      </c>
      <c r="C79" s="291">
        <v>14236</v>
      </c>
      <c r="D79" s="291">
        <v>0</v>
      </c>
      <c r="E79" s="291">
        <v>0</v>
      </c>
      <c r="F79" s="291">
        <v>1814</v>
      </c>
      <c r="G79" s="291">
        <v>0</v>
      </c>
      <c r="H79" s="291">
        <v>0</v>
      </c>
      <c r="I79" s="291">
        <v>0</v>
      </c>
      <c r="J79" s="291">
        <v>303</v>
      </c>
      <c r="K79" s="291">
        <v>12119</v>
      </c>
      <c r="L79" s="691" t="s">
        <v>539</v>
      </c>
      <c r="M79" s="692"/>
    </row>
    <row r="80" spans="1:13" x14ac:dyDescent="0.2">
      <c r="A80" s="282">
        <v>3290</v>
      </c>
      <c r="B80" s="283" t="s">
        <v>414</v>
      </c>
      <c r="C80" s="284">
        <v>171</v>
      </c>
      <c r="D80" s="284">
        <v>0</v>
      </c>
      <c r="E80" s="284">
        <v>84</v>
      </c>
      <c r="F80" s="284">
        <v>0</v>
      </c>
      <c r="G80" s="284">
        <v>4</v>
      </c>
      <c r="H80" s="284">
        <v>5</v>
      </c>
      <c r="I80" s="284">
        <v>0</v>
      </c>
      <c r="J80" s="284">
        <v>0</v>
      </c>
      <c r="K80" s="284">
        <v>78</v>
      </c>
      <c r="L80" s="529" t="s">
        <v>465</v>
      </c>
      <c r="M80" s="530"/>
    </row>
    <row r="81" spans="1:13" x14ac:dyDescent="0.2">
      <c r="A81" s="292">
        <v>33</v>
      </c>
      <c r="B81" s="293" t="s">
        <v>537</v>
      </c>
      <c r="C81" s="294">
        <v>148</v>
      </c>
      <c r="D81" s="294">
        <v>0</v>
      </c>
      <c r="E81" s="294">
        <v>9</v>
      </c>
      <c r="F81" s="294">
        <v>0</v>
      </c>
      <c r="G81" s="294">
        <v>0</v>
      </c>
      <c r="H81" s="294">
        <v>13</v>
      </c>
      <c r="I81" s="294">
        <v>0</v>
      </c>
      <c r="J81" s="294">
        <v>126</v>
      </c>
      <c r="K81" s="294">
        <v>0</v>
      </c>
      <c r="L81" s="687" t="s">
        <v>466</v>
      </c>
      <c r="M81" s="688"/>
    </row>
    <row r="82" spans="1:13" x14ac:dyDescent="0.2">
      <c r="A82" s="282">
        <v>3315</v>
      </c>
      <c r="B82" s="283" t="s">
        <v>535</v>
      </c>
      <c r="C82" s="284">
        <v>148</v>
      </c>
      <c r="D82" s="284">
        <v>0</v>
      </c>
      <c r="E82" s="284">
        <v>9</v>
      </c>
      <c r="F82" s="284">
        <v>0</v>
      </c>
      <c r="G82" s="284">
        <v>0</v>
      </c>
      <c r="H82" s="284">
        <v>13</v>
      </c>
      <c r="I82" s="284">
        <v>0</v>
      </c>
      <c r="J82" s="284">
        <v>126</v>
      </c>
      <c r="K82" s="284">
        <v>0</v>
      </c>
      <c r="L82" s="529" t="s">
        <v>536</v>
      </c>
      <c r="M82" s="530"/>
    </row>
    <row r="83" spans="1:13" s="220" customFormat="1" x14ac:dyDescent="0.2">
      <c r="A83" s="311" t="s">
        <v>87</v>
      </c>
      <c r="B83" s="317" t="s">
        <v>532</v>
      </c>
      <c r="C83" s="294">
        <v>10653116</v>
      </c>
      <c r="D83" s="294">
        <v>312718</v>
      </c>
      <c r="E83" s="294">
        <v>4971</v>
      </c>
      <c r="F83" s="294">
        <v>65115</v>
      </c>
      <c r="G83" s="294">
        <v>2435728</v>
      </c>
      <c r="H83" s="294">
        <v>5347719</v>
      </c>
      <c r="I83" s="294">
        <v>0</v>
      </c>
      <c r="J83" s="294">
        <v>405206</v>
      </c>
      <c r="K83" s="294">
        <v>2081659</v>
      </c>
      <c r="L83" s="693" t="s">
        <v>534</v>
      </c>
      <c r="M83" s="694"/>
    </row>
    <row r="84" spans="1:13" x14ac:dyDescent="0.2">
      <c r="A84" s="305">
        <v>35</v>
      </c>
      <c r="B84" s="277" t="s">
        <v>532</v>
      </c>
      <c r="C84" s="278">
        <v>10653116</v>
      </c>
      <c r="D84" s="278">
        <v>312718</v>
      </c>
      <c r="E84" s="278">
        <v>4971</v>
      </c>
      <c r="F84" s="278">
        <v>65115</v>
      </c>
      <c r="G84" s="278">
        <v>2435728</v>
      </c>
      <c r="H84" s="278">
        <v>5347719</v>
      </c>
      <c r="I84" s="278">
        <v>0</v>
      </c>
      <c r="J84" s="278">
        <v>405206</v>
      </c>
      <c r="K84" s="278">
        <v>2081659</v>
      </c>
      <c r="L84" s="525" t="s">
        <v>533</v>
      </c>
      <c r="M84" s="526"/>
    </row>
    <row r="85" spans="1:13" s="220" customFormat="1" ht="25.5" x14ac:dyDescent="0.2">
      <c r="A85" s="311" t="s">
        <v>88</v>
      </c>
      <c r="B85" s="317" t="s">
        <v>530</v>
      </c>
      <c r="C85" s="294">
        <v>34181</v>
      </c>
      <c r="D85" s="294">
        <v>2858</v>
      </c>
      <c r="E85" s="294">
        <v>93</v>
      </c>
      <c r="F85" s="294">
        <v>959</v>
      </c>
      <c r="G85" s="294">
        <v>99</v>
      </c>
      <c r="H85" s="294">
        <v>114</v>
      </c>
      <c r="I85" s="294">
        <v>38</v>
      </c>
      <c r="J85" s="294">
        <v>1970</v>
      </c>
      <c r="K85" s="294">
        <v>28050</v>
      </c>
      <c r="L85" s="779" t="s">
        <v>531</v>
      </c>
      <c r="M85" s="780"/>
    </row>
    <row r="86" spans="1:13" x14ac:dyDescent="0.2">
      <c r="A86" s="305">
        <v>37</v>
      </c>
      <c r="B86" s="277" t="s">
        <v>415</v>
      </c>
      <c r="C86" s="278">
        <v>21067</v>
      </c>
      <c r="D86" s="278">
        <v>0</v>
      </c>
      <c r="E86" s="278">
        <v>29</v>
      </c>
      <c r="F86" s="278">
        <v>29</v>
      </c>
      <c r="G86" s="278">
        <v>0</v>
      </c>
      <c r="H86" s="278">
        <v>0</v>
      </c>
      <c r="I86" s="278">
        <v>0</v>
      </c>
      <c r="J86" s="278">
        <v>0</v>
      </c>
      <c r="K86" s="278">
        <v>21009</v>
      </c>
      <c r="L86" s="525" t="s">
        <v>467</v>
      </c>
      <c r="M86" s="526"/>
    </row>
    <row r="87" spans="1:13" x14ac:dyDescent="0.2">
      <c r="A87" s="289">
        <v>3700</v>
      </c>
      <c r="B87" s="290" t="s">
        <v>415</v>
      </c>
      <c r="C87" s="291">
        <v>21067</v>
      </c>
      <c r="D87" s="291">
        <v>0</v>
      </c>
      <c r="E87" s="291">
        <v>29</v>
      </c>
      <c r="F87" s="291">
        <v>29</v>
      </c>
      <c r="G87" s="291">
        <v>0</v>
      </c>
      <c r="H87" s="291">
        <v>0</v>
      </c>
      <c r="I87" s="291">
        <v>0</v>
      </c>
      <c r="J87" s="291">
        <v>0</v>
      </c>
      <c r="K87" s="291">
        <v>21009</v>
      </c>
      <c r="L87" s="691" t="s">
        <v>467</v>
      </c>
      <c r="M87" s="692"/>
    </row>
    <row r="88" spans="1:13" x14ac:dyDescent="0.2">
      <c r="A88" s="305">
        <v>38</v>
      </c>
      <c r="B88" s="277" t="s">
        <v>528</v>
      </c>
      <c r="C88" s="278">
        <v>4328</v>
      </c>
      <c r="D88" s="278">
        <v>37</v>
      </c>
      <c r="E88" s="278">
        <v>10</v>
      </c>
      <c r="F88" s="278">
        <v>85</v>
      </c>
      <c r="G88" s="278">
        <v>2</v>
      </c>
      <c r="H88" s="278">
        <v>87</v>
      </c>
      <c r="I88" s="278">
        <v>38</v>
      </c>
      <c r="J88" s="278">
        <v>83</v>
      </c>
      <c r="K88" s="278">
        <v>3986</v>
      </c>
      <c r="L88" s="525" t="s">
        <v>529</v>
      </c>
      <c r="M88" s="526"/>
    </row>
    <row r="89" spans="1:13" x14ac:dyDescent="0.2">
      <c r="A89" s="289">
        <v>3830</v>
      </c>
      <c r="B89" s="290" t="s">
        <v>416</v>
      </c>
      <c r="C89" s="291">
        <v>4328</v>
      </c>
      <c r="D89" s="291">
        <v>37</v>
      </c>
      <c r="E89" s="291">
        <v>10</v>
      </c>
      <c r="F89" s="291">
        <v>85</v>
      </c>
      <c r="G89" s="291">
        <v>2</v>
      </c>
      <c r="H89" s="291">
        <v>87</v>
      </c>
      <c r="I89" s="291">
        <v>38</v>
      </c>
      <c r="J89" s="291">
        <v>83</v>
      </c>
      <c r="K89" s="291">
        <v>3986</v>
      </c>
      <c r="L89" s="691" t="s">
        <v>468</v>
      </c>
      <c r="M89" s="692"/>
    </row>
    <row r="90" spans="1:13" x14ac:dyDescent="0.2">
      <c r="A90" s="305">
        <v>39</v>
      </c>
      <c r="B90" s="277" t="s">
        <v>527</v>
      </c>
      <c r="C90" s="278">
        <v>8786</v>
      </c>
      <c r="D90" s="278">
        <v>2821</v>
      </c>
      <c r="E90" s="278">
        <v>54</v>
      </c>
      <c r="F90" s="278">
        <v>845</v>
      </c>
      <c r="G90" s="278">
        <v>97</v>
      </c>
      <c r="H90" s="278">
        <v>27</v>
      </c>
      <c r="I90" s="278">
        <v>0</v>
      </c>
      <c r="J90" s="278">
        <v>1887</v>
      </c>
      <c r="K90" s="278">
        <v>3055</v>
      </c>
      <c r="L90" s="525" t="s">
        <v>469</v>
      </c>
      <c r="M90" s="526"/>
    </row>
    <row r="91" spans="1:13" x14ac:dyDescent="0.2">
      <c r="A91" s="289">
        <v>3900</v>
      </c>
      <c r="B91" s="290" t="s">
        <v>527</v>
      </c>
      <c r="C91" s="291">
        <v>8786</v>
      </c>
      <c r="D91" s="291">
        <v>2821</v>
      </c>
      <c r="E91" s="291">
        <v>54</v>
      </c>
      <c r="F91" s="291">
        <v>845</v>
      </c>
      <c r="G91" s="291">
        <v>97</v>
      </c>
      <c r="H91" s="291">
        <v>27</v>
      </c>
      <c r="I91" s="291">
        <v>0</v>
      </c>
      <c r="J91" s="291">
        <v>1887</v>
      </c>
      <c r="K91" s="291">
        <v>3055</v>
      </c>
      <c r="L91" s="691" t="s">
        <v>469</v>
      </c>
      <c r="M91" s="692"/>
    </row>
    <row r="92" spans="1:13" s="5" customFormat="1" ht="33" customHeight="1" x14ac:dyDescent="0.2">
      <c r="A92" s="744" t="s">
        <v>4</v>
      </c>
      <c r="B92" s="744"/>
      <c r="C92" s="402">
        <f t="shared" ref="C92:K92" si="14">C9+C15+C83+C85</f>
        <v>79737100</v>
      </c>
      <c r="D92" s="402">
        <f t="shared" si="14"/>
        <v>9637847</v>
      </c>
      <c r="E92" s="402">
        <f t="shared" si="14"/>
        <v>83021</v>
      </c>
      <c r="F92" s="402">
        <f t="shared" si="14"/>
        <v>2967953</v>
      </c>
      <c r="G92" s="402">
        <f t="shared" si="14"/>
        <v>3047582</v>
      </c>
      <c r="H92" s="402">
        <f t="shared" si="14"/>
        <v>6233543</v>
      </c>
      <c r="I92" s="402">
        <f t="shared" si="14"/>
        <v>327838</v>
      </c>
      <c r="J92" s="402">
        <f t="shared" si="14"/>
        <v>6104916</v>
      </c>
      <c r="K92" s="402">
        <f t="shared" si="14"/>
        <v>51334399</v>
      </c>
      <c r="L92" s="743" t="s">
        <v>0</v>
      </c>
      <c r="M92" s="743"/>
    </row>
  </sheetData>
  <mergeCells count="94">
    <mergeCell ref="L44:M44"/>
    <mergeCell ref="L36:M36"/>
    <mergeCell ref="L37:M37"/>
    <mergeCell ref="L38:M38"/>
    <mergeCell ref="L39:M39"/>
    <mergeCell ref="L40:M40"/>
    <mergeCell ref="L45:M45"/>
    <mergeCell ref="L26:M26"/>
    <mergeCell ref="L27:M27"/>
    <mergeCell ref="L23:M23"/>
    <mergeCell ref="L25:M25"/>
    <mergeCell ref="L32:M32"/>
    <mergeCell ref="L35:M35"/>
    <mergeCell ref="L34:M34"/>
    <mergeCell ref="L31:M31"/>
    <mergeCell ref="L28:M28"/>
    <mergeCell ref="L33:M33"/>
    <mergeCell ref="L29:M29"/>
    <mergeCell ref="L30:M30"/>
    <mergeCell ref="L41:M41"/>
    <mergeCell ref="L42:M42"/>
    <mergeCell ref="L43:M43"/>
    <mergeCell ref="A1:M1"/>
    <mergeCell ref="A2:M2"/>
    <mergeCell ref="A3:M3"/>
    <mergeCell ref="A4:M4"/>
    <mergeCell ref="A5:M5"/>
    <mergeCell ref="L17:M17"/>
    <mergeCell ref="L22:M22"/>
    <mergeCell ref="A6:B6"/>
    <mergeCell ref="C6:K6"/>
    <mergeCell ref="B7:B8"/>
    <mergeCell ref="L7:M8"/>
    <mergeCell ref="L9:M9"/>
    <mergeCell ref="L52:M52"/>
    <mergeCell ref="L53:M53"/>
    <mergeCell ref="L10:M10"/>
    <mergeCell ref="L11:M11"/>
    <mergeCell ref="L24:M24"/>
    <mergeCell ref="L21:M21"/>
    <mergeCell ref="L16:M16"/>
    <mergeCell ref="L12:M12"/>
    <mergeCell ref="L13:M13"/>
    <mergeCell ref="L14:M14"/>
    <mergeCell ref="L15:M15"/>
    <mergeCell ref="L19:M19"/>
    <mergeCell ref="L18:M18"/>
    <mergeCell ref="L20:M20"/>
    <mergeCell ref="L46:M46"/>
    <mergeCell ref="L47:M47"/>
    <mergeCell ref="L55:M55"/>
    <mergeCell ref="L56:M56"/>
    <mergeCell ref="L57:M57"/>
    <mergeCell ref="L66:M66"/>
    <mergeCell ref="L67:M67"/>
    <mergeCell ref="L48:M48"/>
    <mergeCell ref="L50:M50"/>
    <mergeCell ref="L51:M51"/>
    <mergeCell ref="L69:M69"/>
    <mergeCell ref="L70:M70"/>
    <mergeCell ref="L61:M61"/>
    <mergeCell ref="L62:M62"/>
    <mergeCell ref="L63:M63"/>
    <mergeCell ref="L64:M64"/>
    <mergeCell ref="L65:M65"/>
    <mergeCell ref="L49:M49"/>
    <mergeCell ref="L68:M68"/>
    <mergeCell ref="L58:M58"/>
    <mergeCell ref="L59:M59"/>
    <mergeCell ref="L60:M60"/>
    <mergeCell ref="L54:M54"/>
    <mergeCell ref="L76:M76"/>
    <mergeCell ref="L77:M77"/>
    <mergeCell ref="L78:M78"/>
    <mergeCell ref="L79:M79"/>
    <mergeCell ref="L83:M83"/>
    <mergeCell ref="L81:M81"/>
    <mergeCell ref="L82:M82"/>
    <mergeCell ref="L80:M80"/>
    <mergeCell ref="L71:M71"/>
    <mergeCell ref="L72:M72"/>
    <mergeCell ref="L73:M73"/>
    <mergeCell ref="L74:M74"/>
    <mergeCell ref="L75:M75"/>
    <mergeCell ref="L84:M84"/>
    <mergeCell ref="L85:M85"/>
    <mergeCell ref="L86:M86"/>
    <mergeCell ref="A92:B92"/>
    <mergeCell ref="L87:M87"/>
    <mergeCell ref="L88:M88"/>
    <mergeCell ref="L89:M89"/>
    <mergeCell ref="L90:M90"/>
    <mergeCell ref="L91:M91"/>
    <mergeCell ref="L92:M92"/>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4" max="12" man="1"/>
    <brk id="74"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4"/>
  <sheetViews>
    <sheetView view="pageBreakPreview" topLeftCell="B4" zoomScaleNormal="100" zoomScaleSheetLayoutView="100" workbookViewId="0">
      <selection activeCell="D36" sqref="D36"/>
    </sheetView>
  </sheetViews>
  <sheetFormatPr defaultRowHeight="15" x14ac:dyDescent="0.2"/>
  <cols>
    <col min="1" max="1" width="5.44140625" style="37" customWidth="1"/>
    <col min="2" max="2" width="54.5546875" style="55" customWidth="1"/>
    <col min="3" max="3" width="6" style="16" bestFit="1" customWidth="1"/>
    <col min="4" max="4" width="45.88671875" style="16" bestFit="1" customWidth="1"/>
    <col min="5" max="5" width="4.5546875" style="17" bestFit="1" customWidth="1"/>
    <col min="6" max="8" width="1.6640625" style="16" bestFit="1" customWidth="1"/>
    <col min="9" max="11" width="1.5546875" style="16" bestFit="1" customWidth="1"/>
    <col min="12" max="16384" width="8.88671875" style="16"/>
  </cols>
  <sheetData>
    <row r="1" spans="1:10" s="19" customFormat="1" ht="19.5" customHeight="1" x14ac:dyDescent="0.2">
      <c r="A1" s="53"/>
      <c r="B1" s="54"/>
      <c r="C1" s="484"/>
      <c r="D1" s="484"/>
      <c r="E1" s="484"/>
      <c r="F1" s="20"/>
      <c r="G1" s="20"/>
      <c r="H1" s="20"/>
      <c r="I1" s="20"/>
      <c r="J1" s="20"/>
    </row>
    <row r="2" spans="1:10" ht="19.5" customHeight="1" x14ac:dyDescent="0.2">
      <c r="A2" s="485" t="s">
        <v>635</v>
      </c>
      <c r="B2" s="485"/>
      <c r="C2" s="485"/>
      <c r="D2" s="485"/>
      <c r="E2" s="485"/>
    </row>
    <row r="3" spans="1:10" ht="19.5" customHeight="1" x14ac:dyDescent="0.2">
      <c r="A3" s="486" t="s">
        <v>636</v>
      </c>
      <c r="B3" s="486"/>
      <c r="C3" s="486"/>
      <c r="D3" s="486"/>
      <c r="E3" s="486"/>
    </row>
    <row r="4" spans="1:10" ht="36.75" x14ac:dyDescent="0.2">
      <c r="A4" s="142" t="s">
        <v>291</v>
      </c>
      <c r="B4" s="239" t="s">
        <v>290</v>
      </c>
      <c r="C4" s="240" t="s">
        <v>292</v>
      </c>
      <c r="D4" s="241" t="s">
        <v>632</v>
      </c>
      <c r="E4" s="143" t="s">
        <v>289</v>
      </c>
    </row>
    <row r="5" spans="1:10" s="18" customFormat="1" ht="16.5" thickBot="1" x14ac:dyDescent="0.25">
      <c r="A5" s="56"/>
      <c r="B5" s="406" t="s">
        <v>307</v>
      </c>
      <c r="C5" s="197">
        <v>2</v>
      </c>
      <c r="D5" s="407" t="s">
        <v>293</v>
      </c>
      <c r="E5" s="51"/>
    </row>
    <row r="6" spans="1:10" s="18" customFormat="1" ht="17.25" thickTop="1" thickBot="1" x14ac:dyDescent="0.25">
      <c r="A6" s="144"/>
      <c r="B6" s="408" t="s">
        <v>306</v>
      </c>
      <c r="C6" s="198">
        <v>5</v>
      </c>
      <c r="D6" s="409" t="s">
        <v>294</v>
      </c>
      <c r="E6" s="145"/>
    </row>
    <row r="7" spans="1:10" s="18" customFormat="1" ht="17.25" thickTop="1" thickBot="1" x14ac:dyDescent="0.25">
      <c r="A7" s="57"/>
      <c r="B7" s="406" t="s">
        <v>305</v>
      </c>
      <c r="C7" s="199">
        <v>7</v>
      </c>
      <c r="D7" s="407" t="s">
        <v>633</v>
      </c>
      <c r="E7" s="52"/>
    </row>
    <row r="8" spans="1:10" s="18" customFormat="1" ht="17.25" thickTop="1" thickBot="1" x14ac:dyDescent="0.25">
      <c r="A8" s="144"/>
      <c r="B8" s="408" t="s">
        <v>304</v>
      </c>
      <c r="C8" s="198">
        <v>8</v>
      </c>
      <c r="D8" s="409" t="s">
        <v>295</v>
      </c>
      <c r="E8" s="145"/>
    </row>
    <row r="9" spans="1:10" s="18" customFormat="1" ht="30.75" customHeight="1" thickTop="1" thickBot="1" x14ac:dyDescent="0.25">
      <c r="A9" s="57"/>
      <c r="B9" s="410" t="s">
        <v>303</v>
      </c>
      <c r="C9" s="199"/>
      <c r="D9" s="411" t="s">
        <v>296</v>
      </c>
      <c r="E9" s="52"/>
    </row>
    <row r="10" spans="1:10" s="18" customFormat="1" ht="15.95" customHeight="1" thickTop="1" thickBot="1" x14ac:dyDescent="0.25">
      <c r="A10" s="148">
        <v>1</v>
      </c>
      <c r="B10" s="412" t="s">
        <v>501</v>
      </c>
      <c r="C10" s="198">
        <v>18</v>
      </c>
      <c r="D10" s="409" t="s">
        <v>500</v>
      </c>
      <c r="E10" s="146">
        <v>1</v>
      </c>
    </row>
    <row r="11" spans="1:10" s="18" customFormat="1" ht="29.25" customHeight="1" thickTop="1" thickBot="1" x14ac:dyDescent="0.25">
      <c r="A11" s="421"/>
      <c r="B11" s="410" t="s">
        <v>302</v>
      </c>
      <c r="C11" s="199"/>
      <c r="D11" s="411" t="s">
        <v>297</v>
      </c>
      <c r="E11" s="58"/>
    </row>
    <row r="12" spans="1:10" s="18" customFormat="1" ht="17.100000000000001" customHeight="1" thickTop="1" thickBot="1" x14ac:dyDescent="0.25">
      <c r="A12" s="148" t="s">
        <v>658</v>
      </c>
      <c r="B12" s="412" t="s">
        <v>502</v>
      </c>
      <c r="C12" s="198">
        <v>23</v>
      </c>
      <c r="D12" s="409" t="s">
        <v>503</v>
      </c>
      <c r="E12" s="146" t="s">
        <v>658</v>
      </c>
    </row>
    <row r="13" spans="1:10" s="18" customFormat="1" ht="17.100000000000001" customHeight="1" thickTop="1" thickBot="1" x14ac:dyDescent="0.25">
      <c r="A13" s="149" t="s">
        <v>659</v>
      </c>
      <c r="B13" s="59" t="s">
        <v>504</v>
      </c>
      <c r="C13" s="199">
        <v>24</v>
      </c>
      <c r="D13" s="407" t="s">
        <v>505</v>
      </c>
      <c r="E13" s="58" t="s">
        <v>659</v>
      </c>
    </row>
    <row r="14" spans="1:10" s="18" customFormat="1" ht="17.100000000000001" customHeight="1" thickTop="1" thickBot="1" x14ac:dyDescent="0.25">
      <c r="A14" s="148" t="s">
        <v>660</v>
      </c>
      <c r="B14" s="412" t="s">
        <v>665</v>
      </c>
      <c r="C14" s="198">
        <v>25</v>
      </c>
      <c r="D14" s="409" t="s">
        <v>506</v>
      </c>
      <c r="E14" s="146" t="s">
        <v>660</v>
      </c>
    </row>
    <row r="15" spans="1:10" s="425" customFormat="1" ht="17.100000000000001" customHeight="1" thickTop="1" thickBot="1" x14ac:dyDescent="0.25">
      <c r="A15" s="421" t="s">
        <v>661</v>
      </c>
      <c r="B15" s="326" t="s">
        <v>507</v>
      </c>
      <c r="C15" s="422">
        <v>26</v>
      </c>
      <c r="D15" s="423" t="s">
        <v>508</v>
      </c>
      <c r="E15" s="424" t="s">
        <v>661</v>
      </c>
    </row>
    <row r="16" spans="1:10" s="18" customFormat="1" ht="17.100000000000001" customHeight="1" thickTop="1" thickBot="1" x14ac:dyDescent="0.25">
      <c r="A16" s="148" t="s">
        <v>662</v>
      </c>
      <c r="B16" s="412" t="s">
        <v>509</v>
      </c>
      <c r="C16" s="198">
        <v>27</v>
      </c>
      <c r="D16" s="409" t="s">
        <v>510</v>
      </c>
      <c r="E16" s="146" t="s">
        <v>662</v>
      </c>
    </row>
    <row r="17" spans="1:5" s="425" customFormat="1" ht="17.100000000000001" customHeight="1" thickTop="1" thickBot="1" x14ac:dyDescent="0.25">
      <c r="A17" s="421" t="s">
        <v>663</v>
      </c>
      <c r="B17" s="326" t="s">
        <v>511</v>
      </c>
      <c r="C17" s="422">
        <v>28</v>
      </c>
      <c r="D17" s="423" t="s">
        <v>512</v>
      </c>
      <c r="E17" s="424" t="s">
        <v>663</v>
      </c>
    </row>
    <row r="18" spans="1:5" s="18" customFormat="1" ht="17.100000000000001" customHeight="1" thickTop="1" thickBot="1" x14ac:dyDescent="0.25">
      <c r="A18" s="148" t="s">
        <v>664</v>
      </c>
      <c r="B18" s="412" t="s">
        <v>513</v>
      </c>
      <c r="C18" s="198">
        <v>29</v>
      </c>
      <c r="D18" s="409" t="s">
        <v>514</v>
      </c>
      <c r="E18" s="146" t="s">
        <v>664</v>
      </c>
    </row>
    <row r="19" spans="1:5" s="18" customFormat="1" ht="33" thickTop="1" thickBot="1" x14ac:dyDescent="0.25">
      <c r="A19" s="149"/>
      <c r="B19" s="410" t="s">
        <v>299</v>
      </c>
      <c r="C19" s="199"/>
      <c r="D19" s="411" t="s">
        <v>298</v>
      </c>
      <c r="E19" s="58"/>
    </row>
    <row r="20" spans="1:5" s="18" customFormat="1" ht="17.100000000000001" customHeight="1" thickTop="1" thickBot="1" x14ac:dyDescent="0.25">
      <c r="A20" s="148" t="s">
        <v>666</v>
      </c>
      <c r="B20" s="412" t="s">
        <v>502</v>
      </c>
      <c r="C20" s="198">
        <v>31</v>
      </c>
      <c r="D20" s="409" t="s">
        <v>503</v>
      </c>
      <c r="E20" s="146" t="s">
        <v>666</v>
      </c>
    </row>
    <row r="21" spans="1:5" s="18" customFormat="1" ht="17.100000000000001" customHeight="1" thickTop="1" thickBot="1" x14ac:dyDescent="0.25">
      <c r="A21" s="149" t="s">
        <v>667</v>
      </c>
      <c r="B21" s="59" t="s">
        <v>504</v>
      </c>
      <c r="C21" s="199">
        <v>34</v>
      </c>
      <c r="D21" s="407" t="s">
        <v>505</v>
      </c>
      <c r="E21" s="58" t="s">
        <v>667</v>
      </c>
    </row>
    <row r="22" spans="1:5" s="18" customFormat="1" ht="17.100000000000001" customHeight="1" thickTop="1" thickBot="1" x14ac:dyDescent="0.25">
      <c r="A22" s="242" t="s">
        <v>668</v>
      </c>
      <c r="B22" s="426" t="s">
        <v>665</v>
      </c>
      <c r="C22" s="243">
        <v>36</v>
      </c>
      <c r="D22" s="427" t="s">
        <v>673</v>
      </c>
      <c r="E22" s="244" t="s">
        <v>668</v>
      </c>
    </row>
    <row r="23" spans="1:5" s="18" customFormat="1" ht="17.100000000000001" customHeight="1" thickTop="1" thickBot="1" x14ac:dyDescent="0.25">
      <c r="A23" s="149" t="s">
        <v>669</v>
      </c>
      <c r="B23" s="59" t="s">
        <v>507</v>
      </c>
      <c r="C23" s="199">
        <v>37</v>
      </c>
      <c r="D23" s="407" t="s">
        <v>508</v>
      </c>
      <c r="E23" s="58" t="s">
        <v>669</v>
      </c>
    </row>
    <row r="24" spans="1:5" s="18" customFormat="1" ht="17.100000000000001" customHeight="1" thickTop="1" thickBot="1" x14ac:dyDescent="0.25">
      <c r="A24" s="242" t="s">
        <v>670</v>
      </c>
      <c r="B24" s="426" t="s">
        <v>509</v>
      </c>
      <c r="C24" s="243">
        <v>40</v>
      </c>
      <c r="D24" s="427" t="s">
        <v>510</v>
      </c>
      <c r="E24" s="244" t="s">
        <v>670</v>
      </c>
    </row>
    <row r="25" spans="1:5" s="18" customFormat="1" ht="17.100000000000001" customHeight="1" thickTop="1" thickBot="1" x14ac:dyDescent="0.25">
      <c r="A25" s="149" t="s">
        <v>671</v>
      </c>
      <c r="B25" s="59" t="s">
        <v>511</v>
      </c>
      <c r="C25" s="199">
        <v>43</v>
      </c>
      <c r="D25" s="407" t="s">
        <v>512</v>
      </c>
      <c r="E25" s="58" t="s">
        <v>671</v>
      </c>
    </row>
    <row r="26" spans="1:5" s="18" customFormat="1" ht="17.100000000000001" customHeight="1" thickTop="1" x14ac:dyDescent="0.2">
      <c r="A26" s="242" t="s">
        <v>672</v>
      </c>
      <c r="B26" s="428" t="s">
        <v>513</v>
      </c>
      <c r="C26" s="243">
        <v>46</v>
      </c>
      <c r="D26" s="429" t="s">
        <v>514</v>
      </c>
      <c r="E26" s="244" t="s">
        <v>672</v>
      </c>
    </row>
    <row r="27" spans="1:5" s="18" customFormat="1" ht="32.25" thickBot="1" x14ac:dyDescent="0.3">
      <c r="A27" s="150"/>
      <c r="B27" s="410" t="s">
        <v>301</v>
      </c>
      <c r="C27" s="200"/>
      <c r="D27" s="413" t="s">
        <v>685</v>
      </c>
      <c r="E27" s="61"/>
    </row>
    <row r="28" spans="1:5" s="18" customFormat="1" ht="17.25" thickTop="1" thickBot="1" x14ac:dyDescent="0.25">
      <c r="A28" s="148" t="s">
        <v>675</v>
      </c>
      <c r="B28" s="412" t="s">
        <v>502</v>
      </c>
      <c r="C28" s="198">
        <v>50</v>
      </c>
      <c r="D28" s="409" t="s">
        <v>503</v>
      </c>
      <c r="E28" s="146" t="s">
        <v>675</v>
      </c>
    </row>
    <row r="29" spans="1:5" s="18" customFormat="1" ht="17.25" thickTop="1" thickBot="1" x14ac:dyDescent="0.25">
      <c r="A29" s="149" t="s">
        <v>676</v>
      </c>
      <c r="B29" s="59" t="s">
        <v>515</v>
      </c>
      <c r="C29" s="199">
        <v>53</v>
      </c>
      <c r="D29" s="407" t="s">
        <v>505</v>
      </c>
      <c r="E29" s="58" t="s">
        <v>676</v>
      </c>
    </row>
    <row r="30" spans="1:5" s="18" customFormat="1" ht="17.25" thickTop="1" thickBot="1" x14ac:dyDescent="0.25">
      <c r="A30" s="148" t="s">
        <v>677</v>
      </c>
      <c r="B30" s="412" t="s">
        <v>674</v>
      </c>
      <c r="C30" s="198">
        <v>56</v>
      </c>
      <c r="D30" s="409" t="s">
        <v>673</v>
      </c>
      <c r="E30" s="146" t="s">
        <v>677</v>
      </c>
    </row>
    <row r="31" spans="1:5" s="18" customFormat="1" ht="17.25" thickTop="1" thickBot="1" x14ac:dyDescent="0.25">
      <c r="A31" s="149" t="s">
        <v>678</v>
      </c>
      <c r="B31" s="59" t="s">
        <v>507</v>
      </c>
      <c r="C31" s="199">
        <v>57</v>
      </c>
      <c r="D31" s="407" t="s">
        <v>508</v>
      </c>
      <c r="E31" s="58" t="s">
        <v>678</v>
      </c>
    </row>
    <row r="32" spans="1:5" s="18" customFormat="1" ht="17.25" thickTop="1" thickBot="1" x14ac:dyDescent="0.25">
      <c r="A32" s="148" t="s">
        <v>679</v>
      </c>
      <c r="B32" s="412" t="s">
        <v>509</v>
      </c>
      <c r="C32" s="198">
        <v>60</v>
      </c>
      <c r="D32" s="409" t="s">
        <v>510</v>
      </c>
      <c r="E32" s="146" t="s">
        <v>679</v>
      </c>
    </row>
    <row r="33" spans="1:5" s="18" customFormat="1" ht="17.25" thickTop="1" thickBot="1" x14ac:dyDescent="0.25">
      <c r="A33" s="149" t="s">
        <v>680</v>
      </c>
      <c r="B33" s="59" t="s">
        <v>511</v>
      </c>
      <c r="C33" s="199">
        <v>63</v>
      </c>
      <c r="D33" s="407" t="s">
        <v>516</v>
      </c>
      <c r="E33" s="58" t="s">
        <v>680</v>
      </c>
    </row>
    <row r="34" spans="1:5" s="18" customFormat="1" ht="17.25" thickTop="1" thickBot="1" x14ac:dyDescent="0.25">
      <c r="A34" s="148" t="s">
        <v>681</v>
      </c>
      <c r="B34" s="412" t="s">
        <v>513</v>
      </c>
      <c r="C34" s="198">
        <v>66</v>
      </c>
      <c r="D34" s="409" t="s">
        <v>514</v>
      </c>
      <c r="E34" s="146" t="s">
        <v>681</v>
      </c>
    </row>
    <row r="35" spans="1:5" s="18" customFormat="1" ht="26.25" thickTop="1" x14ac:dyDescent="0.2">
      <c r="A35" s="147"/>
      <c r="B35" s="414" t="s">
        <v>300</v>
      </c>
      <c r="C35" s="201">
        <v>69</v>
      </c>
      <c r="D35" s="415" t="s">
        <v>318</v>
      </c>
      <c r="E35" s="60"/>
    </row>
    <row r="36" spans="1:5" ht="38.25" customHeight="1" x14ac:dyDescent="0.2">
      <c r="A36" s="123"/>
      <c r="D36" s="37"/>
    </row>
    <row r="38" spans="1:5" ht="18" x14ac:dyDescent="0.25">
      <c r="A38" s="110"/>
    </row>
    <row r="39" spans="1:5" ht="18" x14ac:dyDescent="0.25">
      <c r="A39" s="110"/>
    </row>
    <row r="41" spans="1:5" ht="18" x14ac:dyDescent="0.25">
      <c r="A41" s="110"/>
    </row>
    <row r="42" spans="1:5" ht="18" x14ac:dyDescent="0.25">
      <c r="A42" s="110"/>
    </row>
    <row r="43" spans="1:5" ht="18" x14ac:dyDescent="0.25">
      <c r="A43" s="110"/>
    </row>
    <row r="45" spans="1:5" ht="18" x14ac:dyDescent="0.25">
      <c r="A45" s="110"/>
    </row>
    <row r="47" spans="1:5" ht="18" x14ac:dyDescent="0.25">
      <c r="A47" s="110"/>
    </row>
    <row r="48" spans="1:5" ht="18" x14ac:dyDescent="0.25">
      <c r="A48" s="110"/>
    </row>
    <row r="49" spans="1:1" ht="18" x14ac:dyDescent="0.25">
      <c r="A49" s="110"/>
    </row>
    <row r="51" spans="1:1" ht="18" x14ac:dyDescent="0.25">
      <c r="A51" s="110"/>
    </row>
    <row r="52" spans="1:1" ht="18" x14ac:dyDescent="0.25">
      <c r="A52" s="110"/>
    </row>
    <row r="53" spans="1:1" ht="18" x14ac:dyDescent="0.25">
      <c r="A53" s="110"/>
    </row>
    <row r="54" spans="1:1" ht="18" x14ac:dyDescent="0.25">
      <c r="A54" s="110"/>
    </row>
    <row r="55" spans="1:1" ht="18" x14ac:dyDescent="0.25">
      <c r="A55" s="110"/>
    </row>
    <row r="57" spans="1:1" ht="18" x14ac:dyDescent="0.25">
      <c r="A57" s="110"/>
    </row>
    <row r="59" spans="1:1" ht="18" x14ac:dyDescent="0.25">
      <c r="A59" s="110"/>
    </row>
    <row r="61" spans="1:1" ht="18" x14ac:dyDescent="0.25">
      <c r="A61" s="110"/>
    </row>
    <row r="63" spans="1:1" ht="18" x14ac:dyDescent="0.25">
      <c r="A63" s="110"/>
    </row>
    <row r="64" spans="1:1" ht="18" x14ac:dyDescent="0.25">
      <c r="A64" s="110"/>
    </row>
    <row r="66" spans="1:14" ht="18" x14ac:dyDescent="0.25">
      <c r="A66" s="110"/>
    </row>
    <row r="69" spans="1:14" ht="18" x14ac:dyDescent="0.25">
      <c r="A69" s="110"/>
    </row>
    <row r="71" spans="1:14" ht="24" customHeight="1" x14ac:dyDescent="0.2"/>
    <row r="73" spans="1:14" ht="14.25" x14ac:dyDescent="0.2">
      <c r="C73" s="116" t="e">
        <f>C11+C12+#REF!+C16+C17+#REF!+C18+C19+C21+C22+C24+C25+C26+C28+#REF!+C31+C33+#REF!+C35+C36+C38+C39+C41+C42+C43+C45+C47+C48+C49+C51+C52+C53+C54+C55+C57+C59+C61+C63+C64+C66+C69</f>
        <v>#REF!</v>
      </c>
      <c r="D73" s="116" t="e">
        <f>D11+D12+#REF!+D16+D17+#REF!+D18+D19+D21+D22+D24+D25+D26+D28+#REF!+D31+D33+#REF!+D35+D36+D38+D39+D41+D42+D43+D45+D47+D48+D49+D51+D52+D53+D54+D55+D57+D59+D61+D63+D64+D66+D69</f>
        <v>#VALUE!</v>
      </c>
      <c r="E73" s="116" t="e">
        <f>E11+E12+#REF!+E16+E17+#REF!+E18+E19+E21+E22+E24+E25+E26+E28+#REF!+E31+E33+#REF!+E35+E36+E38+E39+E41+E42+E43+E45+E47+E48+E49+E51+E52+E53+E54+E55+E57+E59+E61+E63+E64+E66+E69</f>
        <v>#REF!</v>
      </c>
      <c r="F73" s="116"/>
      <c r="G73" s="116"/>
      <c r="H73" s="116"/>
      <c r="I73" s="116"/>
      <c r="J73" s="116"/>
      <c r="K73" s="116"/>
      <c r="L73" s="116"/>
      <c r="M73" s="116"/>
      <c r="N73" s="116"/>
    </row>
    <row r="74" spans="1:14" x14ac:dyDescent="0.2">
      <c r="C74" s="116"/>
      <c r="D74" s="116"/>
      <c r="F74" s="116"/>
      <c r="G74" s="116"/>
      <c r="H74" s="116"/>
      <c r="I74" s="116"/>
      <c r="J74" s="116"/>
      <c r="K74" s="116"/>
      <c r="L74" s="116"/>
      <c r="M74" s="116"/>
      <c r="N74" s="116"/>
    </row>
  </sheetData>
  <mergeCells count="3">
    <mergeCell ref="C1:E1"/>
    <mergeCell ref="A2:E2"/>
    <mergeCell ref="A3:E3"/>
  </mergeCells>
  <printOptions horizontalCentered="1"/>
  <pageMargins left="0" right="0" top="0.39370078740157483" bottom="0" header="0.31496062992125984" footer="0.31496062992125984"/>
  <pageSetup paperSize="9" scale="92" orientation="landscape" r:id="rId1"/>
  <rowBreaks count="1" manualBreakCount="1">
    <brk id="26" max="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92"/>
  <sheetViews>
    <sheetView view="pageBreakPreview" zoomScale="90" zoomScaleNormal="100" zoomScaleSheetLayoutView="90" workbookViewId="0">
      <selection activeCell="B11" sqref="B11"/>
    </sheetView>
  </sheetViews>
  <sheetFormatPr defaultRowHeight="15" x14ac:dyDescent="0.2"/>
  <cols>
    <col min="1" max="1" width="5.88671875" style="1" bestFit="1" customWidth="1"/>
    <col min="2" max="2" width="36.88671875" style="3" customWidth="1"/>
    <col min="3" max="12" width="8.77734375" style="1" customWidth="1"/>
    <col min="13" max="13" width="30.77734375" style="1" customWidth="1"/>
    <col min="14" max="14" width="5.77734375" style="1" customWidth="1"/>
    <col min="15" max="16384" width="8.88671875" style="1"/>
  </cols>
  <sheetData>
    <row r="1" spans="1:14" s="11" customFormat="1" x14ac:dyDescent="0.2">
      <c r="A1" s="573"/>
      <c r="B1" s="573"/>
      <c r="C1" s="573"/>
      <c r="D1" s="573"/>
      <c r="E1" s="573"/>
      <c r="F1" s="573"/>
      <c r="G1" s="573"/>
      <c r="H1" s="573"/>
      <c r="I1" s="573"/>
      <c r="J1" s="573"/>
      <c r="K1" s="573"/>
      <c r="L1" s="573"/>
      <c r="M1" s="573"/>
      <c r="N1" s="573"/>
    </row>
    <row r="2" spans="1:14" s="9" customFormat="1" ht="20.25" x14ac:dyDescent="0.2">
      <c r="A2" s="577" t="s">
        <v>111</v>
      </c>
      <c r="B2" s="577"/>
      <c r="C2" s="577"/>
      <c r="D2" s="577"/>
      <c r="E2" s="577"/>
      <c r="F2" s="577"/>
      <c r="G2" s="577"/>
      <c r="H2" s="577"/>
      <c r="I2" s="577"/>
      <c r="J2" s="577"/>
      <c r="K2" s="577"/>
      <c r="L2" s="577"/>
      <c r="M2" s="577"/>
      <c r="N2" s="577"/>
    </row>
    <row r="3" spans="1:14" s="9" customFormat="1" ht="20.25" x14ac:dyDescent="0.2">
      <c r="A3" s="634" t="s">
        <v>90</v>
      </c>
      <c r="B3" s="634"/>
      <c r="C3" s="634"/>
      <c r="D3" s="634"/>
      <c r="E3" s="634"/>
      <c r="F3" s="634"/>
      <c r="G3" s="634"/>
      <c r="H3" s="634"/>
      <c r="I3" s="634"/>
      <c r="J3" s="634"/>
      <c r="K3" s="634"/>
      <c r="L3" s="634"/>
      <c r="M3" s="634"/>
      <c r="N3" s="634"/>
    </row>
    <row r="4" spans="1:14" ht="15.75" x14ac:dyDescent="0.2">
      <c r="A4" s="581" t="s">
        <v>112</v>
      </c>
      <c r="B4" s="581"/>
      <c r="C4" s="581"/>
      <c r="D4" s="581"/>
      <c r="E4" s="581"/>
      <c r="F4" s="581"/>
      <c r="G4" s="581"/>
      <c r="H4" s="581"/>
      <c r="I4" s="581"/>
      <c r="J4" s="581"/>
      <c r="K4" s="581"/>
      <c r="L4" s="581"/>
      <c r="M4" s="581"/>
      <c r="N4" s="581"/>
    </row>
    <row r="5" spans="1:14" ht="15.75" x14ac:dyDescent="0.2">
      <c r="A5" s="635" t="s">
        <v>91</v>
      </c>
      <c r="B5" s="635"/>
      <c r="C5" s="635"/>
      <c r="D5" s="635"/>
      <c r="E5" s="635"/>
      <c r="F5" s="635"/>
      <c r="G5" s="635"/>
      <c r="H5" s="635"/>
      <c r="I5" s="635"/>
      <c r="J5" s="635"/>
      <c r="K5" s="635"/>
      <c r="L5" s="635"/>
      <c r="M5" s="635"/>
      <c r="N5" s="635"/>
    </row>
    <row r="6" spans="1:14" ht="15.75" x14ac:dyDescent="0.2">
      <c r="A6" s="724" t="s">
        <v>630</v>
      </c>
      <c r="B6" s="724"/>
      <c r="C6" s="574">
        <v>2014</v>
      </c>
      <c r="D6" s="574"/>
      <c r="E6" s="574"/>
      <c r="F6" s="574"/>
      <c r="G6" s="574"/>
      <c r="H6" s="574"/>
      <c r="I6" s="574"/>
      <c r="J6" s="574"/>
      <c r="K6" s="574"/>
      <c r="L6" s="574"/>
      <c r="M6" s="35"/>
      <c r="N6" s="42" t="s">
        <v>279</v>
      </c>
    </row>
    <row r="7" spans="1:14" ht="51" x14ac:dyDescent="0.2">
      <c r="A7" s="78" t="s">
        <v>281</v>
      </c>
      <c r="B7" s="621" t="s">
        <v>3</v>
      </c>
      <c r="C7" s="206" t="s">
        <v>0</v>
      </c>
      <c r="D7" s="204" t="s">
        <v>107</v>
      </c>
      <c r="E7" s="204" t="s">
        <v>108</v>
      </c>
      <c r="F7" s="204" t="s">
        <v>110</v>
      </c>
      <c r="G7" s="204" t="s">
        <v>109</v>
      </c>
      <c r="H7" s="204" t="s">
        <v>34</v>
      </c>
      <c r="I7" s="204" t="s">
        <v>35</v>
      </c>
      <c r="J7" s="204" t="s">
        <v>36</v>
      </c>
      <c r="K7" s="204" t="s">
        <v>37</v>
      </c>
      <c r="L7" s="204" t="s">
        <v>38</v>
      </c>
      <c r="M7" s="626" t="s">
        <v>7</v>
      </c>
      <c r="N7" s="626"/>
    </row>
    <row r="8" spans="1:14" ht="48.75" x14ac:dyDescent="0.2">
      <c r="A8" s="81" t="s">
        <v>282</v>
      </c>
      <c r="B8" s="576"/>
      <c r="C8" s="82" t="s">
        <v>4</v>
      </c>
      <c r="D8" s="74" t="s">
        <v>370</v>
      </c>
      <c r="E8" s="74" t="s">
        <v>114</v>
      </c>
      <c r="F8" s="74" t="s">
        <v>115</v>
      </c>
      <c r="G8" s="74" t="s">
        <v>116</v>
      </c>
      <c r="H8" s="74" t="s">
        <v>117</v>
      </c>
      <c r="I8" s="74" t="s">
        <v>39</v>
      </c>
      <c r="J8" s="74" t="s">
        <v>40</v>
      </c>
      <c r="K8" s="74" t="s">
        <v>41</v>
      </c>
      <c r="L8" s="74" t="s">
        <v>42</v>
      </c>
      <c r="M8" s="628"/>
      <c r="N8" s="628"/>
    </row>
    <row r="9" spans="1:14" ht="15.75" x14ac:dyDescent="0.2">
      <c r="A9" s="257" t="s">
        <v>377</v>
      </c>
      <c r="B9" s="275" t="s">
        <v>383</v>
      </c>
      <c r="C9" s="276">
        <f t="shared" ref="C9:L9" si="0">C10+C11+C13</f>
        <v>24015190</v>
      </c>
      <c r="D9" s="276">
        <f t="shared" si="0"/>
        <v>7696986</v>
      </c>
      <c r="E9" s="276">
        <f t="shared" si="0"/>
        <v>8633</v>
      </c>
      <c r="F9" s="276">
        <f t="shared" si="0"/>
        <v>4006231</v>
      </c>
      <c r="G9" s="276">
        <f t="shared" si="0"/>
        <v>4627466</v>
      </c>
      <c r="H9" s="276">
        <f t="shared" si="0"/>
        <v>1258178</v>
      </c>
      <c r="I9" s="276">
        <f t="shared" si="0"/>
        <v>205232</v>
      </c>
      <c r="J9" s="276">
        <f t="shared" si="0"/>
        <v>4263466</v>
      </c>
      <c r="K9" s="276">
        <f t="shared" si="0"/>
        <v>1044920</v>
      </c>
      <c r="L9" s="276">
        <f t="shared" si="0"/>
        <v>904078</v>
      </c>
      <c r="M9" s="700" t="s">
        <v>417</v>
      </c>
      <c r="N9" s="701"/>
    </row>
    <row r="10" spans="1:14" x14ac:dyDescent="0.2">
      <c r="A10" s="450" t="s">
        <v>378</v>
      </c>
      <c r="B10" s="277" t="s">
        <v>519</v>
      </c>
      <c r="C10" s="278">
        <v>21972787</v>
      </c>
      <c r="D10" s="278">
        <v>6964161</v>
      </c>
      <c r="E10" s="278">
        <v>7487</v>
      </c>
      <c r="F10" s="278">
        <v>3501963</v>
      </c>
      <c r="G10" s="278">
        <v>4489957</v>
      </c>
      <c r="H10" s="278">
        <v>1119503</v>
      </c>
      <c r="I10" s="278">
        <v>172972</v>
      </c>
      <c r="J10" s="278">
        <v>4189912</v>
      </c>
      <c r="K10" s="278">
        <v>740610</v>
      </c>
      <c r="L10" s="278">
        <v>786222</v>
      </c>
      <c r="M10" s="451" t="s">
        <v>314</v>
      </c>
      <c r="N10" s="452"/>
    </row>
    <row r="11" spans="1:14" x14ac:dyDescent="0.2">
      <c r="A11" s="285" t="s">
        <v>380</v>
      </c>
      <c r="B11" s="286" t="s">
        <v>384</v>
      </c>
      <c r="C11" s="287">
        <v>147450</v>
      </c>
      <c r="D11" s="287">
        <v>83486</v>
      </c>
      <c r="E11" s="287">
        <v>0</v>
      </c>
      <c r="F11" s="287">
        <v>1722</v>
      </c>
      <c r="G11" s="287">
        <v>10835</v>
      </c>
      <c r="H11" s="287">
        <v>16719</v>
      </c>
      <c r="I11" s="287">
        <v>45</v>
      </c>
      <c r="J11" s="287">
        <v>2283</v>
      </c>
      <c r="K11" s="287">
        <v>16311</v>
      </c>
      <c r="L11" s="287">
        <v>16049</v>
      </c>
      <c r="M11" s="721" t="s">
        <v>418</v>
      </c>
      <c r="N11" s="722"/>
    </row>
    <row r="12" spans="1:14" x14ac:dyDescent="0.2">
      <c r="A12" s="282" t="s">
        <v>379</v>
      </c>
      <c r="B12" s="283" t="s">
        <v>385</v>
      </c>
      <c r="C12" s="284">
        <v>147450</v>
      </c>
      <c r="D12" s="284">
        <v>83486</v>
      </c>
      <c r="E12" s="284">
        <v>0</v>
      </c>
      <c r="F12" s="284">
        <v>1722</v>
      </c>
      <c r="G12" s="284">
        <v>10835</v>
      </c>
      <c r="H12" s="284">
        <v>16719</v>
      </c>
      <c r="I12" s="284">
        <v>45</v>
      </c>
      <c r="J12" s="284">
        <v>2283</v>
      </c>
      <c r="K12" s="284">
        <v>16311</v>
      </c>
      <c r="L12" s="284">
        <v>16049</v>
      </c>
      <c r="M12" s="712" t="s">
        <v>520</v>
      </c>
      <c r="N12" s="713"/>
    </row>
    <row r="13" spans="1:14" x14ac:dyDescent="0.2">
      <c r="A13" s="285" t="s">
        <v>381</v>
      </c>
      <c r="B13" s="286" t="s">
        <v>386</v>
      </c>
      <c r="C13" s="287">
        <v>1894953</v>
      </c>
      <c r="D13" s="287">
        <v>649339</v>
      </c>
      <c r="E13" s="287">
        <v>1146</v>
      </c>
      <c r="F13" s="287">
        <v>502546</v>
      </c>
      <c r="G13" s="287">
        <v>126674</v>
      </c>
      <c r="H13" s="287">
        <v>121956</v>
      </c>
      <c r="I13" s="287">
        <v>32215</v>
      </c>
      <c r="J13" s="287">
        <v>71271</v>
      </c>
      <c r="K13" s="287">
        <v>287999</v>
      </c>
      <c r="L13" s="287">
        <v>101807</v>
      </c>
      <c r="M13" s="721" t="s">
        <v>419</v>
      </c>
      <c r="N13" s="722"/>
    </row>
    <row r="14" spans="1:14" x14ac:dyDescent="0.2">
      <c r="A14" s="271" t="s">
        <v>382</v>
      </c>
      <c r="B14" s="272" t="s">
        <v>518</v>
      </c>
      <c r="C14" s="284">
        <v>1894953</v>
      </c>
      <c r="D14" s="284">
        <v>649339</v>
      </c>
      <c r="E14" s="284">
        <v>1146</v>
      </c>
      <c r="F14" s="284">
        <v>502546</v>
      </c>
      <c r="G14" s="284">
        <v>126674</v>
      </c>
      <c r="H14" s="284">
        <v>121956</v>
      </c>
      <c r="I14" s="284">
        <v>32215</v>
      </c>
      <c r="J14" s="284">
        <v>71271</v>
      </c>
      <c r="K14" s="284">
        <v>287999</v>
      </c>
      <c r="L14" s="284">
        <v>101807</v>
      </c>
      <c r="M14" s="723" t="s">
        <v>420</v>
      </c>
      <c r="N14" s="723"/>
    </row>
    <row r="15" spans="1:14" ht="15.75" x14ac:dyDescent="0.2">
      <c r="A15" s="262" t="s">
        <v>86</v>
      </c>
      <c r="B15" s="288" t="s">
        <v>387</v>
      </c>
      <c r="C15" s="174">
        <f t="shared" ref="C15:L15" si="1">C16+C25+C28+C30+C33+C36+C38+C41+C44+C45+C46+C48+C51+C57+C58+C63+C68+C71+C74+C76+C78+C81</f>
        <v>4134013</v>
      </c>
      <c r="D15" s="174">
        <f t="shared" si="1"/>
        <v>1108253</v>
      </c>
      <c r="E15" s="174">
        <f t="shared" si="1"/>
        <v>11377</v>
      </c>
      <c r="F15" s="174">
        <f t="shared" si="1"/>
        <v>996357</v>
      </c>
      <c r="G15" s="174">
        <f t="shared" si="1"/>
        <v>174805</v>
      </c>
      <c r="H15" s="174">
        <f t="shared" si="1"/>
        <v>932010</v>
      </c>
      <c r="I15" s="174">
        <f t="shared" si="1"/>
        <v>87141</v>
      </c>
      <c r="J15" s="174">
        <f t="shared" si="1"/>
        <v>97424</v>
      </c>
      <c r="K15" s="174">
        <f t="shared" si="1"/>
        <v>103585</v>
      </c>
      <c r="L15" s="174">
        <f t="shared" si="1"/>
        <v>623061</v>
      </c>
      <c r="M15" s="745" t="s">
        <v>421</v>
      </c>
      <c r="N15" s="746"/>
    </row>
    <row r="16" spans="1:14" x14ac:dyDescent="0.2">
      <c r="A16" s="251">
        <v>10</v>
      </c>
      <c r="B16" s="277" t="s">
        <v>388</v>
      </c>
      <c r="C16" s="75">
        <f t="shared" ref="C16:K16" si="2">C17+C18+C19+C20+C21+C22+C23+C24</f>
        <v>112603</v>
      </c>
      <c r="D16" s="75">
        <f t="shared" si="2"/>
        <v>20295</v>
      </c>
      <c r="E16" s="75">
        <f t="shared" si="2"/>
        <v>1191</v>
      </c>
      <c r="F16" s="75">
        <f t="shared" si="2"/>
        <v>460</v>
      </c>
      <c r="G16" s="75">
        <f t="shared" si="2"/>
        <v>6568</v>
      </c>
      <c r="H16" s="75">
        <f t="shared" si="2"/>
        <v>8519</v>
      </c>
      <c r="I16" s="75">
        <f t="shared" si="2"/>
        <v>4554</v>
      </c>
      <c r="J16" s="75">
        <f t="shared" si="2"/>
        <v>2263</v>
      </c>
      <c r="K16" s="75">
        <f t="shared" si="2"/>
        <v>370</v>
      </c>
      <c r="L16" s="75">
        <f>L17+L18+L19+L20+L21+L22+L23+L24</f>
        <v>68383</v>
      </c>
      <c r="M16" s="704" t="s">
        <v>422</v>
      </c>
      <c r="N16" s="705"/>
    </row>
    <row r="17" spans="1:14" x14ac:dyDescent="0.2">
      <c r="A17" s="279">
        <v>1010</v>
      </c>
      <c r="B17" s="280" t="s">
        <v>389</v>
      </c>
      <c r="C17" s="281">
        <v>8247</v>
      </c>
      <c r="D17" s="281">
        <v>0</v>
      </c>
      <c r="E17" s="281">
        <v>595</v>
      </c>
      <c r="F17" s="281">
        <v>0</v>
      </c>
      <c r="G17" s="281">
        <v>187</v>
      </c>
      <c r="H17" s="281">
        <v>72</v>
      </c>
      <c r="I17" s="281">
        <v>40</v>
      </c>
      <c r="J17" s="281">
        <v>0</v>
      </c>
      <c r="K17" s="281">
        <v>0</v>
      </c>
      <c r="L17" s="281">
        <v>7353</v>
      </c>
      <c r="M17" s="719" t="s">
        <v>423</v>
      </c>
      <c r="N17" s="720"/>
    </row>
    <row r="18" spans="1:14" x14ac:dyDescent="0.2">
      <c r="A18" s="282">
        <v>1030</v>
      </c>
      <c r="B18" s="283" t="s">
        <v>594</v>
      </c>
      <c r="C18" s="284">
        <v>1529</v>
      </c>
      <c r="D18" s="284">
        <v>459</v>
      </c>
      <c r="E18" s="284">
        <v>0</v>
      </c>
      <c r="F18" s="284">
        <v>0</v>
      </c>
      <c r="G18" s="284">
        <v>341</v>
      </c>
      <c r="H18" s="284">
        <v>160</v>
      </c>
      <c r="I18" s="284">
        <v>0</v>
      </c>
      <c r="J18" s="284">
        <v>0</v>
      </c>
      <c r="K18" s="284">
        <v>0</v>
      </c>
      <c r="L18" s="284">
        <v>569</v>
      </c>
      <c r="M18" s="712" t="s">
        <v>424</v>
      </c>
      <c r="N18" s="713"/>
    </row>
    <row r="19" spans="1:14" x14ac:dyDescent="0.2">
      <c r="A19" s="279">
        <v>1050</v>
      </c>
      <c r="B19" s="280" t="s">
        <v>390</v>
      </c>
      <c r="C19" s="281">
        <v>7125</v>
      </c>
      <c r="D19" s="281">
        <v>3075</v>
      </c>
      <c r="E19" s="281">
        <v>0</v>
      </c>
      <c r="F19" s="281">
        <v>16</v>
      </c>
      <c r="G19" s="281">
        <v>777</v>
      </c>
      <c r="H19" s="281">
        <v>1463</v>
      </c>
      <c r="I19" s="281">
        <v>271</v>
      </c>
      <c r="J19" s="281">
        <v>60</v>
      </c>
      <c r="K19" s="281">
        <v>65</v>
      </c>
      <c r="L19" s="281">
        <v>1398</v>
      </c>
      <c r="M19" s="719" t="s">
        <v>425</v>
      </c>
      <c r="N19" s="720"/>
    </row>
    <row r="20" spans="1:14" x14ac:dyDescent="0.2">
      <c r="A20" s="282">
        <v>1061</v>
      </c>
      <c r="B20" s="283" t="s">
        <v>391</v>
      </c>
      <c r="C20" s="284">
        <v>11481</v>
      </c>
      <c r="D20" s="284">
        <v>1440</v>
      </c>
      <c r="E20" s="284">
        <v>0</v>
      </c>
      <c r="F20" s="284">
        <v>369</v>
      </c>
      <c r="G20" s="284">
        <v>1372</v>
      </c>
      <c r="H20" s="284">
        <v>3260</v>
      </c>
      <c r="I20" s="284">
        <v>1170</v>
      </c>
      <c r="J20" s="284">
        <v>535</v>
      </c>
      <c r="K20" s="284">
        <v>271</v>
      </c>
      <c r="L20" s="284">
        <v>3064</v>
      </c>
      <c r="M20" s="712" t="s">
        <v>426</v>
      </c>
      <c r="N20" s="713"/>
    </row>
    <row r="21" spans="1:14" x14ac:dyDescent="0.2">
      <c r="A21" s="279">
        <v>1071</v>
      </c>
      <c r="B21" s="280" t="s">
        <v>392</v>
      </c>
      <c r="C21" s="281">
        <v>77039</v>
      </c>
      <c r="D21" s="281">
        <v>14916</v>
      </c>
      <c r="E21" s="281">
        <v>263</v>
      </c>
      <c r="F21" s="281">
        <v>26</v>
      </c>
      <c r="G21" s="281">
        <v>3311</v>
      </c>
      <c r="H21" s="281">
        <v>3248</v>
      </c>
      <c r="I21" s="281">
        <v>2657</v>
      </c>
      <c r="J21" s="281">
        <v>1556</v>
      </c>
      <c r="K21" s="281">
        <v>21</v>
      </c>
      <c r="L21" s="281">
        <v>51041</v>
      </c>
      <c r="M21" s="719" t="s">
        <v>427</v>
      </c>
      <c r="N21" s="720"/>
    </row>
    <row r="22" spans="1:14" x14ac:dyDescent="0.2">
      <c r="A22" s="282">
        <v>1073</v>
      </c>
      <c r="B22" s="283" t="s">
        <v>521</v>
      </c>
      <c r="C22" s="284">
        <v>1970</v>
      </c>
      <c r="D22" s="284">
        <v>45</v>
      </c>
      <c r="E22" s="284">
        <v>0</v>
      </c>
      <c r="F22" s="284">
        <v>0</v>
      </c>
      <c r="G22" s="284">
        <v>54</v>
      </c>
      <c r="H22" s="284">
        <v>31</v>
      </c>
      <c r="I22" s="284">
        <v>226</v>
      </c>
      <c r="J22" s="284">
        <v>6</v>
      </c>
      <c r="K22" s="284">
        <v>0</v>
      </c>
      <c r="L22" s="284">
        <v>1608</v>
      </c>
      <c r="M22" s="712" t="s">
        <v>428</v>
      </c>
      <c r="N22" s="713"/>
    </row>
    <row r="23" spans="1:14" x14ac:dyDescent="0.2">
      <c r="A23" s="279">
        <v>1079</v>
      </c>
      <c r="B23" s="280" t="s">
        <v>523</v>
      </c>
      <c r="C23" s="281">
        <v>4819</v>
      </c>
      <c r="D23" s="281">
        <v>360</v>
      </c>
      <c r="E23" s="281">
        <v>333</v>
      </c>
      <c r="F23" s="281">
        <v>49</v>
      </c>
      <c r="G23" s="281">
        <v>271</v>
      </c>
      <c r="H23" s="281">
        <v>147</v>
      </c>
      <c r="I23" s="281">
        <v>190</v>
      </c>
      <c r="J23" s="281">
        <v>106</v>
      </c>
      <c r="K23" s="281">
        <v>13</v>
      </c>
      <c r="L23" s="281">
        <v>3350</v>
      </c>
      <c r="M23" s="719" t="s">
        <v>522</v>
      </c>
      <c r="N23" s="720"/>
    </row>
    <row r="24" spans="1:14" x14ac:dyDescent="0.2">
      <c r="A24" s="282">
        <v>1080</v>
      </c>
      <c r="B24" s="283" t="s">
        <v>393</v>
      </c>
      <c r="C24" s="284">
        <v>393</v>
      </c>
      <c r="D24" s="284">
        <v>0</v>
      </c>
      <c r="E24" s="284">
        <v>0</v>
      </c>
      <c r="F24" s="284">
        <v>0</v>
      </c>
      <c r="G24" s="284">
        <v>255</v>
      </c>
      <c r="H24" s="284">
        <v>138</v>
      </c>
      <c r="I24" s="284">
        <v>0</v>
      </c>
      <c r="J24" s="284">
        <v>0</v>
      </c>
      <c r="K24" s="284">
        <v>0</v>
      </c>
      <c r="L24" s="284">
        <v>0</v>
      </c>
      <c r="M24" s="712" t="s">
        <v>429</v>
      </c>
      <c r="N24" s="713"/>
    </row>
    <row r="25" spans="1:14" x14ac:dyDescent="0.2">
      <c r="A25" s="285">
        <v>11</v>
      </c>
      <c r="B25" s="286" t="s">
        <v>394</v>
      </c>
      <c r="C25" s="287">
        <f t="shared" ref="C25:K25" si="3">C26+C27</f>
        <v>55147</v>
      </c>
      <c r="D25" s="287">
        <f t="shared" si="3"/>
        <v>32734</v>
      </c>
      <c r="E25" s="287">
        <f t="shared" si="3"/>
        <v>605</v>
      </c>
      <c r="F25" s="287">
        <f t="shared" si="3"/>
        <v>871</v>
      </c>
      <c r="G25" s="287">
        <f t="shared" si="3"/>
        <v>6017</v>
      </c>
      <c r="H25" s="287">
        <f t="shared" si="3"/>
        <v>4546</v>
      </c>
      <c r="I25" s="287">
        <f t="shared" si="3"/>
        <v>1505</v>
      </c>
      <c r="J25" s="287">
        <f t="shared" si="3"/>
        <v>777</v>
      </c>
      <c r="K25" s="287">
        <f t="shared" si="3"/>
        <v>67</v>
      </c>
      <c r="L25" s="287">
        <f>L26+L27</f>
        <v>8025</v>
      </c>
      <c r="M25" s="721" t="s">
        <v>430</v>
      </c>
      <c r="N25" s="722"/>
    </row>
    <row r="26" spans="1:14" ht="22.5" x14ac:dyDescent="0.2">
      <c r="A26" s="282">
        <v>1105</v>
      </c>
      <c r="B26" s="283" t="s">
        <v>525</v>
      </c>
      <c r="C26" s="284">
        <v>20338</v>
      </c>
      <c r="D26" s="284">
        <v>14044</v>
      </c>
      <c r="E26" s="284">
        <v>547</v>
      </c>
      <c r="F26" s="284">
        <v>1</v>
      </c>
      <c r="G26" s="284">
        <v>4003</v>
      </c>
      <c r="H26" s="284">
        <v>837</v>
      </c>
      <c r="I26" s="284">
        <v>0</v>
      </c>
      <c r="J26" s="284">
        <v>0</v>
      </c>
      <c r="K26" s="284">
        <v>0</v>
      </c>
      <c r="L26" s="284">
        <v>906</v>
      </c>
      <c r="M26" s="712" t="s">
        <v>524</v>
      </c>
      <c r="N26" s="713"/>
    </row>
    <row r="27" spans="1:14" x14ac:dyDescent="0.2">
      <c r="A27" s="279">
        <v>1106</v>
      </c>
      <c r="B27" s="280" t="s">
        <v>526</v>
      </c>
      <c r="C27" s="281">
        <v>34809</v>
      </c>
      <c r="D27" s="281">
        <v>18690</v>
      </c>
      <c r="E27" s="281">
        <v>58</v>
      </c>
      <c r="F27" s="281">
        <v>870</v>
      </c>
      <c r="G27" s="281">
        <v>2014</v>
      </c>
      <c r="H27" s="281">
        <v>3709</v>
      </c>
      <c r="I27" s="281">
        <v>1505</v>
      </c>
      <c r="J27" s="281">
        <v>777</v>
      </c>
      <c r="K27" s="281">
        <v>67</v>
      </c>
      <c r="L27" s="281">
        <v>7119</v>
      </c>
      <c r="M27" s="719" t="s">
        <v>431</v>
      </c>
      <c r="N27" s="720"/>
    </row>
    <row r="28" spans="1:14" x14ac:dyDescent="0.2">
      <c r="A28" s="251">
        <v>13</v>
      </c>
      <c r="B28" s="277" t="s">
        <v>395</v>
      </c>
      <c r="C28" s="278">
        <v>9664</v>
      </c>
      <c r="D28" s="278">
        <v>595</v>
      </c>
      <c r="E28" s="278">
        <v>1117</v>
      </c>
      <c r="F28" s="278">
        <v>93</v>
      </c>
      <c r="G28" s="278">
        <v>341</v>
      </c>
      <c r="H28" s="278">
        <v>103</v>
      </c>
      <c r="I28" s="278">
        <v>3</v>
      </c>
      <c r="J28" s="278">
        <v>148</v>
      </c>
      <c r="K28" s="278">
        <v>58</v>
      </c>
      <c r="L28" s="278">
        <v>7206</v>
      </c>
      <c r="M28" s="704" t="s">
        <v>432</v>
      </c>
      <c r="N28" s="705"/>
    </row>
    <row r="29" spans="1:14" x14ac:dyDescent="0.2">
      <c r="A29" s="279">
        <v>1392</v>
      </c>
      <c r="B29" s="280" t="s">
        <v>593</v>
      </c>
      <c r="C29" s="219">
        <v>9664</v>
      </c>
      <c r="D29" s="219">
        <v>595</v>
      </c>
      <c r="E29" s="219">
        <v>1117</v>
      </c>
      <c r="F29" s="219">
        <v>93</v>
      </c>
      <c r="G29" s="219">
        <v>341</v>
      </c>
      <c r="H29" s="219">
        <v>103</v>
      </c>
      <c r="I29" s="219">
        <v>3</v>
      </c>
      <c r="J29" s="219">
        <v>148</v>
      </c>
      <c r="K29" s="219">
        <v>58</v>
      </c>
      <c r="L29" s="219">
        <v>7206</v>
      </c>
      <c r="M29" s="719" t="s">
        <v>433</v>
      </c>
      <c r="N29" s="720"/>
    </row>
    <row r="30" spans="1:14" x14ac:dyDescent="0.2">
      <c r="A30" s="251">
        <v>14</v>
      </c>
      <c r="B30" s="277" t="s">
        <v>396</v>
      </c>
      <c r="C30" s="278">
        <f t="shared" ref="C30:K30" si="4">C31+C32</f>
        <v>111869</v>
      </c>
      <c r="D30" s="278">
        <f t="shared" si="4"/>
        <v>4344</v>
      </c>
      <c r="E30" s="278">
        <f t="shared" si="4"/>
        <v>1207</v>
      </c>
      <c r="F30" s="278">
        <f t="shared" si="4"/>
        <v>914</v>
      </c>
      <c r="G30" s="278">
        <f t="shared" si="4"/>
        <v>1424</v>
      </c>
      <c r="H30" s="278">
        <f t="shared" si="4"/>
        <v>3138</v>
      </c>
      <c r="I30" s="278">
        <f t="shared" si="4"/>
        <v>3417</v>
      </c>
      <c r="J30" s="278">
        <f t="shared" si="4"/>
        <v>1797</v>
      </c>
      <c r="K30" s="278">
        <f t="shared" si="4"/>
        <v>583</v>
      </c>
      <c r="L30" s="278">
        <f>L31+L32</f>
        <v>95045</v>
      </c>
      <c r="M30" s="704" t="s">
        <v>434</v>
      </c>
      <c r="N30" s="705"/>
    </row>
    <row r="31" spans="1:14" ht="30" customHeight="1" x14ac:dyDescent="0.2">
      <c r="A31" s="279">
        <v>1411</v>
      </c>
      <c r="B31" s="280" t="s">
        <v>591</v>
      </c>
      <c r="C31" s="281">
        <v>1907</v>
      </c>
      <c r="D31" s="281">
        <v>779</v>
      </c>
      <c r="E31" s="281">
        <v>0</v>
      </c>
      <c r="F31" s="281">
        <v>0</v>
      </c>
      <c r="G31" s="281">
        <v>136</v>
      </c>
      <c r="H31" s="281">
        <v>111</v>
      </c>
      <c r="I31" s="281">
        <v>89</v>
      </c>
      <c r="J31" s="281">
        <v>57</v>
      </c>
      <c r="K31" s="281">
        <v>0</v>
      </c>
      <c r="L31" s="281">
        <v>735</v>
      </c>
      <c r="M31" s="719" t="s">
        <v>592</v>
      </c>
      <c r="N31" s="720"/>
    </row>
    <row r="32" spans="1:14" ht="25.5" customHeight="1" x14ac:dyDescent="0.2">
      <c r="A32" s="282">
        <v>1412</v>
      </c>
      <c r="B32" s="283" t="s">
        <v>590</v>
      </c>
      <c r="C32" s="284">
        <v>109962</v>
      </c>
      <c r="D32" s="284">
        <v>3565</v>
      </c>
      <c r="E32" s="284">
        <v>1207</v>
      </c>
      <c r="F32" s="284">
        <v>914</v>
      </c>
      <c r="G32" s="284">
        <v>1288</v>
      </c>
      <c r="H32" s="284">
        <v>3027</v>
      </c>
      <c r="I32" s="284">
        <v>3328</v>
      </c>
      <c r="J32" s="284">
        <v>1740</v>
      </c>
      <c r="K32" s="284">
        <v>583</v>
      </c>
      <c r="L32" s="284">
        <v>94310</v>
      </c>
      <c r="M32" s="712" t="s">
        <v>589</v>
      </c>
      <c r="N32" s="713"/>
    </row>
    <row r="33" spans="1:14" x14ac:dyDescent="0.2">
      <c r="A33" s="285">
        <v>15</v>
      </c>
      <c r="B33" s="286" t="s">
        <v>588</v>
      </c>
      <c r="C33" s="287">
        <f t="shared" ref="C33:K33" si="5">C34+C35</f>
        <v>1221</v>
      </c>
      <c r="D33" s="287">
        <f t="shared" si="5"/>
        <v>203</v>
      </c>
      <c r="E33" s="287">
        <f t="shared" si="5"/>
        <v>0</v>
      </c>
      <c r="F33" s="287">
        <f t="shared" si="5"/>
        <v>0</v>
      </c>
      <c r="G33" s="287">
        <f t="shared" si="5"/>
        <v>60</v>
      </c>
      <c r="H33" s="287">
        <f t="shared" si="5"/>
        <v>3</v>
      </c>
      <c r="I33" s="287">
        <f t="shared" si="5"/>
        <v>31</v>
      </c>
      <c r="J33" s="287">
        <f t="shared" si="5"/>
        <v>5</v>
      </c>
      <c r="K33" s="287">
        <f t="shared" si="5"/>
        <v>0</v>
      </c>
      <c r="L33" s="287">
        <f>L34+L35</f>
        <v>919</v>
      </c>
      <c r="M33" s="721" t="s">
        <v>435</v>
      </c>
      <c r="N33" s="722"/>
    </row>
    <row r="34" spans="1:14" ht="17.25" customHeight="1" x14ac:dyDescent="0.2">
      <c r="A34" s="282" t="s">
        <v>401</v>
      </c>
      <c r="B34" s="283" t="s">
        <v>587</v>
      </c>
      <c r="C34" s="284">
        <v>94</v>
      </c>
      <c r="D34" s="284">
        <v>52</v>
      </c>
      <c r="E34" s="284">
        <v>0</v>
      </c>
      <c r="F34" s="284">
        <v>0</v>
      </c>
      <c r="G34" s="284">
        <v>42</v>
      </c>
      <c r="H34" s="284">
        <v>0</v>
      </c>
      <c r="I34" s="284">
        <v>0</v>
      </c>
      <c r="J34" s="284">
        <v>0</v>
      </c>
      <c r="K34" s="284">
        <v>0</v>
      </c>
      <c r="L34" s="284">
        <v>0</v>
      </c>
      <c r="M34" s="712" t="s">
        <v>436</v>
      </c>
      <c r="N34" s="713"/>
    </row>
    <row r="35" spans="1:14" x14ac:dyDescent="0.2">
      <c r="A35" s="279">
        <v>1520</v>
      </c>
      <c r="B35" s="280" t="s">
        <v>398</v>
      </c>
      <c r="C35" s="281">
        <v>1127</v>
      </c>
      <c r="D35" s="281">
        <v>151</v>
      </c>
      <c r="E35" s="281">
        <v>0</v>
      </c>
      <c r="F35" s="281">
        <v>0</v>
      </c>
      <c r="G35" s="281">
        <v>18</v>
      </c>
      <c r="H35" s="281">
        <v>3</v>
      </c>
      <c r="I35" s="281">
        <v>31</v>
      </c>
      <c r="J35" s="281">
        <v>5</v>
      </c>
      <c r="K35" s="281">
        <v>0</v>
      </c>
      <c r="L35" s="281">
        <v>919</v>
      </c>
      <c r="M35" s="719" t="s">
        <v>437</v>
      </c>
      <c r="N35" s="720"/>
    </row>
    <row r="36" spans="1:14" ht="33.75" x14ac:dyDescent="0.2">
      <c r="A36" s="251">
        <v>16</v>
      </c>
      <c r="B36" s="277" t="s">
        <v>584</v>
      </c>
      <c r="C36" s="278">
        <v>56365</v>
      </c>
      <c r="D36" s="278">
        <v>6327</v>
      </c>
      <c r="E36" s="278">
        <v>620</v>
      </c>
      <c r="F36" s="278">
        <v>196</v>
      </c>
      <c r="G36" s="278">
        <v>2451</v>
      </c>
      <c r="H36" s="278">
        <v>3850</v>
      </c>
      <c r="I36" s="278">
        <v>2290</v>
      </c>
      <c r="J36" s="278">
        <v>772</v>
      </c>
      <c r="K36" s="278">
        <v>981</v>
      </c>
      <c r="L36" s="278">
        <v>38878</v>
      </c>
      <c r="M36" s="704" t="s">
        <v>585</v>
      </c>
      <c r="N36" s="705"/>
    </row>
    <row r="37" spans="1:14" x14ac:dyDescent="0.2">
      <c r="A37" s="279">
        <v>1622</v>
      </c>
      <c r="B37" s="280" t="s">
        <v>583</v>
      </c>
      <c r="C37" s="281">
        <v>56365</v>
      </c>
      <c r="D37" s="281">
        <v>6327</v>
      </c>
      <c r="E37" s="281">
        <v>620</v>
      </c>
      <c r="F37" s="281">
        <v>196</v>
      </c>
      <c r="G37" s="281">
        <v>2451</v>
      </c>
      <c r="H37" s="281">
        <v>3850</v>
      </c>
      <c r="I37" s="281">
        <v>2290</v>
      </c>
      <c r="J37" s="281">
        <v>772</v>
      </c>
      <c r="K37" s="281">
        <v>981</v>
      </c>
      <c r="L37" s="281">
        <v>38878</v>
      </c>
      <c r="M37" s="719" t="s">
        <v>586</v>
      </c>
      <c r="N37" s="720"/>
    </row>
    <row r="38" spans="1:14" x14ac:dyDescent="0.2">
      <c r="A38" s="251">
        <v>17</v>
      </c>
      <c r="B38" s="277" t="s">
        <v>582</v>
      </c>
      <c r="C38" s="278">
        <f t="shared" ref="C38:K38" si="6">C39+C40</f>
        <v>5021</v>
      </c>
      <c r="D38" s="278">
        <f t="shared" si="6"/>
        <v>1594</v>
      </c>
      <c r="E38" s="278">
        <f t="shared" si="6"/>
        <v>0</v>
      </c>
      <c r="F38" s="278">
        <f t="shared" si="6"/>
        <v>106</v>
      </c>
      <c r="G38" s="278">
        <f t="shared" si="6"/>
        <v>268</v>
      </c>
      <c r="H38" s="278">
        <f t="shared" si="6"/>
        <v>981</v>
      </c>
      <c r="I38" s="278">
        <f t="shared" si="6"/>
        <v>225</v>
      </c>
      <c r="J38" s="278">
        <f t="shared" si="6"/>
        <v>263</v>
      </c>
      <c r="K38" s="278">
        <f t="shared" si="6"/>
        <v>0</v>
      </c>
      <c r="L38" s="278">
        <f>L39+L40</f>
        <v>1584</v>
      </c>
      <c r="M38" s="704" t="s">
        <v>438</v>
      </c>
      <c r="N38" s="705"/>
    </row>
    <row r="39" spans="1:14" ht="30" customHeight="1" x14ac:dyDescent="0.2">
      <c r="A39" s="279">
        <v>1702</v>
      </c>
      <c r="B39" s="280" t="s">
        <v>399</v>
      </c>
      <c r="C39" s="281">
        <v>2526</v>
      </c>
      <c r="D39" s="281">
        <v>765</v>
      </c>
      <c r="E39" s="281">
        <v>0</v>
      </c>
      <c r="F39" s="281">
        <v>0</v>
      </c>
      <c r="G39" s="281">
        <v>147</v>
      </c>
      <c r="H39" s="281">
        <v>337</v>
      </c>
      <c r="I39" s="281">
        <v>209</v>
      </c>
      <c r="J39" s="281">
        <v>0</v>
      </c>
      <c r="K39" s="281">
        <v>0</v>
      </c>
      <c r="L39" s="281">
        <v>1068</v>
      </c>
      <c r="M39" s="719" t="s">
        <v>581</v>
      </c>
      <c r="N39" s="720"/>
    </row>
    <row r="40" spans="1:14" x14ac:dyDescent="0.2">
      <c r="A40" s="282">
        <v>1709</v>
      </c>
      <c r="B40" s="283" t="s">
        <v>400</v>
      </c>
      <c r="C40" s="284">
        <v>2495</v>
      </c>
      <c r="D40" s="284">
        <v>829</v>
      </c>
      <c r="E40" s="284">
        <v>0</v>
      </c>
      <c r="F40" s="284">
        <v>106</v>
      </c>
      <c r="G40" s="284">
        <v>121</v>
      </c>
      <c r="H40" s="284">
        <v>644</v>
      </c>
      <c r="I40" s="284">
        <v>16</v>
      </c>
      <c r="J40" s="284">
        <v>263</v>
      </c>
      <c r="K40" s="284">
        <v>0</v>
      </c>
      <c r="L40" s="284">
        <v>516</v>
      </c>
      <c r="M40" s="712" t="s">
        <v>440</v>
      </c>
      <c r="N40" s="713"/>
    </row>
    <row r="41" spans="1:14" x14ac:dyDescent="0.2">
      <c r="A41" s="285">
        <v>18</v>
      </c>
      <c r="B41" s="286" t="s">
        <v>580</v>
      </c>
      <c r="C41" s="287">
        <f t="shared" ref="C41:K41" si="7">C42+C43</f>
        <v>106277</v>
      </c>
      <c r="D41" s="287">
        <f t="shared" si="7"/>
        <v>23112</v>
      </c>
      <c r="E41" s="287">
        <f t="shared" si="7"/>
        <v>277</v>
      </c>
      <c r="F41" s="287">
        <f t="shared" si="7"/>
        <v>38015</v>
      </c>
      <c r="G41" s="287">
        <f t="shared" si="7"/>
        <v>3850</v>
      </c>
      <c r="H41" s="287">
        <f t="shared" si="7"/>
        <v>8249</v>
      </c>
      <c r="I41" s="287">
        <f t="shared" si="7"/>
        <v>3554</v>
      </c>
      <c r="J41" s="287">
        <f t="shared" si="7"/>
        <v>665</v>
      </c>
      <c r="K41" s="287">
        <f t="shared" si="7"/>
        <v>13</v>
      </c>
      <c r="L41" s="287">
        <f>L42+L43</f>
        <v>28542</v>
      </c>
      <c r="M41" s="721" t="s">
        <v>441</v>
      </c>
      <c r="N41" s="722"/>
    </row>
    <row r="42" spans="1:14" ht="22.5" x14ac:dyDescent="0.2">
      <c r="A42" s="295">
        <v>1811</v>
      </c>
      <c r="B42" s="296" t="s">
        <v>579</v>
      </c>
      <c r="C42" s="297">
        <v>105473</v>
      </c>
      <c r="D42" s="297">
        <v>23053</v>
      </c>
      <c r="E42" s="297">
        <v>277</v>
      </c>
      <c r="F42" s="297">
        <v>38015</v>
      </c>
      <c r="G42" s="297">
        <v>3819</v>
      </c>
      <c r="H42" s="297">
        <v>8230</v>
      </c>
      <c r="I42" s="297">
        <v>3504</v>
      </c>
      <c r="J42" s="297">
        <v>657</v>
      </c>
      <c r="K42" s="297">
        <v>13</v>
      </c>
      <c r="L42" s="297">
        <v>27905</v>
      </c>
      <c r="M42" s="735" t="s">
        <v>442</v>
      </c>
      <c r="N42" s="736"/>
    </row>
    <row r="43" spans="1:14" ht="22.5" x14ac:dyDescent="0.2">
      <c r="A43" s="461">
        <v>1820</v>
      </c>
      <c r="B43" s="302" t="s">
        <v>578</v>
      </c>
      <c r="C43" s="462">
        <v>804</v>
      </c>
      <c r="D43" s="462">
        <v>59</v>
      </c>
      <c r="E43" s="462">
        <v>0</v>
      </c>
      <c r="F43" s="462">
        <v>0</v>
      </c>
      <c r="G43" s="462">
        <v>31</v>
      </c>
      <c r="H43" s="462">
        <v>19</v>
      </c>
      <c r="I43" s="462">
        <v>50</v>
      </c>
      <c r="J43" s="462">
        <v>8</v>
      </c>
      <c r="K43" s="462">
        <v>0</v>
      </c>
      <c r="L43" s="462">
        <v>637</v>
      </c>
      <c r="M43" s="756" t="s">
        <v>443</v>
      </c>
      <c r="N43" s="757"/>
    </row>
    <row r="44" spans="1:14" x14ac:dyDescent="0.2">
      <c r="A44" s="463">
        <v>19</v>
      </c>
      <c r="B44" s="277" t="s">
        <v>577</v>
      </c>
      <c r="C44" s="278">
        <v>432289</v>
      </c>
      <c r="D44" s="278">
        <v>39285</v>
      </c>
      <c r="E44" s="278">
        <v>0</v>
      </c>
      <c r="F44" s="278">
        <v>295628</v>
      </c>
      <c r="G44" s="278">
        <v>7074</v>
      </c>
      <c r="H44" s="278">
        <v>70252</v>
      </c>
      <c r="I44" s="278">
        <v>9204</v>
      </c>
      <c r="J44" s="278">
        <v>370</v>
      </c>
      <c r="K44" s="278">
        <v>4666</v>
      </c>
      <c r="L44" s="278">
        <v>5810</v>
      </c>
      <c r="M44" s="704" t="s">
        <v>444</v>
      </c>
      <c r="N44" s="705"/>
    </row>
    <row r="45" spans="1:14" ht="22.5" x14ac:dyDescent="0.2">
      <c r="A45" s="464">
        <v>20</v>
      </c>
      <c r="B45" s="286" t="s">
        <v>576</v>
      </c>
      <c r="C45" s="287">
        <v>1647366</v>
      </c>
      <c r="D45" s="287">
        <v>620268</v>
      </c>
      <c r="E45" s="287">
        <v>3114</v>
      </c>
      <c r="F45" s="287">
        <v>344191</v>
      </c>
      <c r="G45" s="287">
        <v>52241</v>
      </c>
      <c r="H45" s="287">
        <v>473096</v>
      </c>
      <c r="I45" s="287">
        <v>16782</v>
      </c>
      <c r="J45" s="287">
        <v>17402</v>
      </c>
      <c r="K45" s="287">
        <v>21939</v>
      </c>
      <c r="L45" s="287">
        <v>98333</v>
      </c>
      <c r="M45" s="721" t="s">
        <v>445</v>
      </c>
      <c r="N45" s="722"/>
    </row>
    <row r="46" spans="1:14" ht="22.5" x14ac:dyDescent="0.2">
      <c r="A46" s="463">
        <v>21</v>
      </c>
      <c r="B46" s="277" t="s">
        <v>571</v>
      </c>
      <c r="C46" s="278">
        <v>2290</v>
      </c>
      <c r="D46" s="278">
        <v>91</v>
      </c>
      <c r="E46" s="278">
        <v>0</v>
      </c>
      <c r="F46" s="278">
        <v>0</v>
      </c>
      <c r="G46" s="278">
        <v>0</v>
      </c>
      <c r="H46" s="278">
        <v>191</v>
      </c>
      <c r="I46" s="278">
        <v>47</v>
      </c>
      <c r="J46" s="278">
        <v>1337</v>
      </c>
      <c r="K46" s="278">
        <v>236</v>
      </c>
      <c r="L46" s="278">
        <v>388</v>
      </c>
      <c r="M46" s="704" t="s">
        <v>569</v>
      </c>
      <c r="N46" s="705"/>
    </row>
    <row r="47" spans="1:14" ht="22.5" x14ac:dyDescent="0.2">
      <c r="A47" s="465">
        <v>2100</v>
      </c>
      <c r="B47" s="280" t="s">
        <v>572</v>
      </c>
      <c r="C47" s="281">
        <v>2290</v>
      </c>
      <c r="D47" s="281">
        <v>91</v>
      </c>
      <c r="E47" s="281">
        <v>0</v>
      </c>
      <c r="F47" s="281">
        <v>0</v>
      </c>
      <c r="G47" s="281">
        <v>0</v>
      </c>
      <c r="H47" s="281">
        <v>191</v>
      </c>
      <c r="I47" s="281">
        <v>47</v>
      </c>
      <c r="J47" s="281">
        <v>1337</v>
      </c>
      <c r="K47" s="281">
        <v>236</v>
      </c>
      <c r="L47" s="281">
        <v>388</v>
      </c>
      <c r="M47" s="719" t="s">
        <v>597</v>
      </c>
      <c r="N47" s="720"/>
    </row>
    <row r="48" spans="1:14" x14ac:dyDescent="0.2">
      <c r="A48" s="463">
        <v>22</v>
      </c>
      <c r="B48" s="277" t="s">
        <v>573</v>
      </c>
      <c r="C48" s="278">
        <v>72818</v>
      </c>
      <c r="D48" s="278">
        <v>18502</v>
      </c>
      <c r="E48" s="278">
        <v>883</v>
      </c>
      <c r="F48" s="278">
        <v>708</v>
      </c>
      <c r="G48" s="278">
        <v>11987</v>
      </c>
      <c r="H48" s="278">
        <v>9689</v>
      </c>
      <c r="I48" s="278">
        <v>2231</v>
      </c>
      <c r="J48" s="278">
        <v>4697</v>
      </c>
      <c r="K48" s="278">
        <v>3035</v>
      </c>
      <c r="L48" s="278">
        <v>21086</v>
      </c>
      <c r="M48" s="704" t="s">
        <v>446</v>
      </c>
      <c r="N48" s="705"/>
    </row>
    <row r="49" spans="1:14" ht="22.5" x14ac:dyDescent="0.2">
      <c r="A49" s="466">
        <v>2211</v>
      </c>
      <c r="B49" s="290" t="s">
        <v>572</v>
      </c>
      <c r="C49" s="291">
        <v>165</v>
      </c>
      <c r="D49" s="291">
        <v>24</v>
      </c>
      <c r="E49" s="291">
        <v>0</v>
      </c>
      <c r="F49" s="291">
        <v>0</v>
      </c>
      <c r="G49" s="291">
        <v>10</v>
      </c>
      <c r="H49" s="291">
        <v>50</v>
      </c>
      <c r="I49" s="291">
        <v>25</v>
      </c>
      <c r="J49" s="291">
        <v>6</v>
      </c>
      <c r="K49" s="291">
        <v>25</v>
      </c>
      <c r="L49" s="291">
        <v>25</v>
      </c>
      <c r="M49" s="706" t="s">
        <v>570</v>
      </c>
      <c r="N49" s="707"/>
    </row>
    <row r="50" spans="1:14" x14ac:dyDescent="0.2">
      <c r="A50" s="467">
        <v>2220</v>
      </c>
      <c r="B50" s="283" t="s">
        <v>402</v>
      </c>
      <c r="C50" s="284">
        <v>72653</v>
      </c>
      <c r="D50" s="284">
        <v>18478</v>
      </c>
      <c r="E50" s="284">
        <v>883</v>
      </c>
      <c r="F50" s="284">
        <v>708</v>
      </c>
      <c r="G50" s="284">
        <v>11977</v>
      </c>
      <c r="H50" s="284">
        <v>9639</v>
      </c>
      <c r="I50" s="284">
        <v>2206</v>
      </c>
      <c r="J50" s="284">
        <v>4691</v>
      </c>
      <c r="K50" s="284">
        <v>3010</v>
      </c>
      <c r="L50" s="284">
        <v>21061</v>
      </c>
      <c r="M50" s="712" t="s">
        <v>447</v>
      </c>
      <c r="N50" s="713"/>
    </row>
    <row r="51" spans="1:14" s="202" customFormat="1" x14ac:dyDescent="0.2">
      <c r="A51" s="468">
        <v>23</v>
      </c>
      <c r="B51" s="293" t="s">
        <v>575</v>
      </c>
      <c r="C51" s="294">
        <f t="shared" ref="C51:K51" si="8">C52+C53+C54+C55+C56</f>
        <v>354995</v>
      </c>
      <c r="D51" s="294">
        <f t="shared" si="8"/>
        <v>37425</v>
      </c>
      <c r="E51" s="294">
        <f t="shared" si="8"/>
        <v>1286</v>
      </c>
      <c r="F51" s="294">
        <f t="shared" si="8"/>
        <v>25231</v>
      </c>
      <c r="G51" s="294">
        <f t="shared" si="8"/>
        <v>35814</v>
      </c>
      <c r="H51" s="294">
        <f t="shared" si="8"/>
        <v>92363</v>
      </c>
      <c r="I51" s="294">
        <f t="shared" si="8"/>
        <v>28556</v>
      </c>
      <c r="J51" s="294">
        <f t="shared" si="8"/>
        <v>43795</v>
      </c>
      <c r="K51" s="294">
        <f t="shared" si="8"/>
        <v>26197</v>
      </c>
      <c r="L51" s="294">
        <f>L52+L53+L54+L55+L56</f>
        <v>64328</v>
      </c>
      <c r="M51" s="710" t="s">
        <v>448</v>
      </c>
      <c r="N51" s="711"/>
    </row>
    <row r="52" spans="1:14" x14ac:dyDescent="0.2">
      <c r="A52" s="467">
        <v>2310</v>
      </c>
      <c r="B52" s="283" t="s">
        <v>404</v>
      </c>
      <c r="C52" s="284">
        <v>13773</v>
      </c>
      <c r="D52" s="284">
        <v>2602</v>
      </c>
      <c r="E52" s="284">
        <v>0</v>
      </c>
      <c r="F52" s="284">
        <v>1575</v>
      </c>
      <c r="G52" s="284">
        <v>907</v>
      </c>
      <c r="H52" s="284">
        <v>2343</v>
      </c>
      <c r="I52" s="284">
        <v>230</v>
      </c>
      <c r="J52" s="284">
        <v>503</v>
      </c>
      <c r="K52" s="284">
        <v>1041</v>
      </c>
      <c r="L52" s="284">
        <v>4572</v>
      </c>
      <c r="M52" s="712" t="s">
        <v>449</v>
      </c>
      <c r="N52" s="713"/>
    </row>
    <row r="53" spans="1:14" x14ac:dyDescent="0.2">
      <c r="A53" s="465">
        <v>2394</v>
      </c>
      <c r="B53" s="280" t="s">
        <v>405</v>
      </c>
      <c r="C53" s="291">
        <v>46991</v>
      </c>
      <c r="D53" s="291">
        <v>6043</v>
      </c>
      <c r="E53" s="291">
        <v>21</v>
      </c>
      <c r="F53" s="291">
        <v>12207</v>
      </c>
      <c r="G53" s="291">
        <v>683</v>
      </c>
      <c r="H53" s="291">
        <v>11471</v>
      </c>
      <c r="I53" s="291">
        <v>1410</v>
      </c>
      <c r="J53" s="291">
        <v>286</v>
      </c>
      <c r="K53" s="291">
        <v>3959</v>
      </c>
      <c r="L53" s="291">
        <v>10911</v>
      </c>
      <c r="M53" s="719" t="s">
        <v>450</v>
      </c>
      <c r="N53" s="720"/>
    </row>
    <row r="54" spans="1:14" x14ac:dyDescent="0.2">
      <c r="A54" s="467">
        <v>2395</v>
      </c>
      <c r="B54" s="283" t="s">
        <v>565</v>
      </c>
      <c r="C54" s="284">
        <v>236078</v>
      </c>
      <c r="D54" s="284">
        <v>20148</v>
      </c>
      <c r="E54" s="284">
        <v>1145</v>
      </c>
      <c r="F54" s="284">
        <v>7092</v>
      </c>
      <c r="G54" s="284">
        <v>22802</v>
      </c>
      <c r="H54" s="284">
        <v>74007</v>
      </c>
      <c r="I54" s="284">
        <v>25569</v>
      </c>
      <c r="J54" s="284">
        <v>36964</v>
      </c>
      <c r="K54" s="284">
        <v>14419</v>
      </c>
      <c r="L54" s="284">
        <v>33932</v>
      </c>
      <c r="M54" s="712" t="s">
        <v>451</v>
      </c>
      <c r="N54" s="713"/>
    </row>
    <row r="55" spans="1:14" x14ac:dyDescent="0.2">
      <c r="A55" s="466">
        <v>2396</v>
      </c>
      <c r="B55" s="290" t="s">
        <v>406</v>
      </c>
      <c r="C55" s="291">
        <v>19182</v>
      </c>
      <c r="D55" s="291">
        <v>2968</v>
      </c>
      <c r="E55" s="291">
        <v>120</v>
      </c>
      <c r="F55" s="291">
        <v>4357</v>
      </c>
      <c r="G55" s="291">
        <v>1357</v>
      </c>
      <c r="H55" s="291">
        <v>1873</v>
      </c>
      <c r="I55" s="291">
        <v>1272</v>
      </c>
      <c r="J55" s="291">
        <v>226</v>
      </c>
      <c r="K55" s="291">
        <v>105</v>
      </c>
      <c r="L55" s="291">
        <v>6904</v>
      </c>
      <c r="M55" s="706" t="s">
        <v>452</v>
      </c>
      <c r="N55" s="707"/>
    </row>
    <row r="56" spans="1:14" x14ac:dyDescent="0.2">
      <c r="A56" s="467">
        <v>2399</v>
      </c>
      <c r="B56" s="283" t="s">
        <v>564</v>
      </c>
      <c r="C56" s="284">
        <v>38971</v>
      </c>
      <c r="D56" s="284">
        <v>5664</v>
      </c>
      <c r="E56" s="284">
        <v>0</v>
      </c>
      <c r="F56" s="284">
        <v>0</v>
      </c>
      <c r="G56" s="284">
        <v>10065</v>
      </c>
      <c r="H56" s="284">
        <v>2669</v>
      </c>
      <c r="I56" s="284">
        <v>75</v>
      </c>
      <c r="J56" s="284">
        <v>5816</v>
      </c>
      <c r="K56" s="284">
        <v>6673</v>
      </c>
      <c r="L56" s="284">
        <v>8009</v>
      </c>
      <c r="M56" s="712" t="s">
        <v>563</v>
      </c>
      <c r="N56" s="713"/>
    </row>
    <row r="57" spans="1:14" x14ac:dyDescent="0.2">
      <c r="A57" s="464">
        <v>24</v>
      </c>
      <c r="B57" s="286" t="s">
        <v>407</v>
      </c>
      <c r="C57" s="294">
        <v>849959</v>
      </c>
      <c r="D57" s="294">
        <v>252551</v>
      </c>
      <c r="E57" s="294">
        <v>0</v>
      </c>
      <c r="F57" s="294">
        <v>249321</v>
      </c>
      <c r="G57" s="294">
        <v>14654</v>
      </c>
      <c r="H57" s="294">
        <v>234565</v>
      </c>
      <c r="I57" s="294">
        <v>4669</v>
      </c>
      <c r="J57" s="294">
        <v>16844</v>
      </c>
      <c r="K57" s="294">
        <v>33380</v>
      </c>
      <c r="L57" s="294">
        <v>43975</v>
      </c>
      <c r="M57" s="764" t="s">
        <v>453</v>
      </c>
      <c r="N57" s="765"/>
    </row>
    <row r="58" spans="1:14" ht="22.5" x14ac:dyDescent="0.2">
      <c r="A58" s="463">
        <v>25</v>
      </c>
      <c r="B58" s="277" t="s">
        <v>566</v>
      </c>
      <c r="C58" s="278">
        <f t="shared" ref="C58:K58" si="9">C59+C60+C61+C62</f>
        <v>220288</v>
      </c>
      <c r="D58" s="278">
        <f t="shared" si="9"/>
        <v>23128</v>
      </c>
      <c r="E58" s="278">
        <f t="shared" si="9"/>
        <v>981</v>
      </c>
      <c r="F58" s="278">
        <f t="shared" si="9"/>
        <v>32740</v>
      </c>
      <c r="G58" s="278">
        <f t="shared" si="9"/>
        <v>22901</v>
      </c>
      <c r="H58" s="278">
        <f t="shared" si="9"/>
        <v>12855</v>
      </c>
      <c r="I58" s="278">
        <f t="shared" si="9"/>
        <v>7057</v>
      </c>
      <c r="J58" s="278">
        <f t="shared" si="9"/>
        <v>4715</v>
      </c>
      <c r="K58" s="278">
        <f t="shared" si="9"/>
        <v>10082</v>
      </c>
      <c r="L58" s="278">
        <f>L59+L60+L61+L62</f>
        <v>105829</v>
      </c>
      <c r="M58" s="704" t="s">
        <v>562</v>
      </c>
      <c r="N58" s="705"/>
    </row>
    <row r="59" spans="1:14" x14ac:dyDescent="0.2">
      <c r="A59" s="466">
        <v>2511</v>
      </c>
      <c r="B59" s="290" t="s">
        <v>408</v>
      </c>
      <c r="C59" s="291">
        <v>188325</v>
      </c>
      <c r="D59" s="291">
        <v>22003</v>
      </c>
      <c r="E59" s="291">
        <v>415</v>
      </c>
      <c r="F59" s="291">
        <v>14093</v>
      </c>
      <c r="G59" s="291">
        <v>21784</v>
      </c>
      <c r="H59" s="291">
        <v>11985</v>
      </c>
      <c r="I59" s="291">
        <v>6857</v>
      </c>
      <c r="J59" s="291">
        <v>4288</v>
      </c>
      <c r="K59" s="291">
        <v>10059</v>
      </c>
      <c r="L59" s="291">
        <v>96841</v>
      </c>
      <c r="M59" s="706" t="s">
        <v>454</v>
      </c>
      <c r="N59" s="707"/>
    </row>
    <row r="60" spans="1:14" ht="22.5" x14ac:dyDescent="0.2">
      <c r="A60" s="467">
        <v>2591</v>
      </c>
      <c r="B60" s="283" t="s">
        <v>560</v>
      </c>
      <c r="C60" s="284">
        <v>20861</v>
      </c>
      <c r="D60" s="284">
        <v>374</v>
      </c>
      <c r="E60" s="284">
        <v>566</v>
      </c>
      <c r="F60" s="284">
        <v>16907</v>
      </c>
      <c r="G60" s="284">
        <v>616</v>
      </c>
      <c r="H60" s="284">
        <v>107</v>
      </c>
      <c r="I60" s="284">
        <v>128</v>
      </c>
      <c r="J60" s="284">
        <v>22</v>
      </c>
      <c r="K60" s="284">
        <v>23</v>
      </c>
      <c r="L60" s="284">
        <v>2118</v>
      </c>
      <c r="M60" s="712" t="s">
        <v>561</v>
      </c>
      <c r="N60" s="713"/>
    </row>
    <row r="61" spans="1:14" x14ac:dyDescent="0.2">
      <c r="A61" s="466">
        <v>2592</v>
      </c>
      <c r="B61" s="290" t="s">
        <v>567</v>
      </c>
      <c r="C61" s="291">
        <v>3191</v>
      </c>
      <c r="D61" s="291">
        <v>488</v>
      </c>
      <c r="E61" s="291">
        <v>0</v>
      </c>
      <c r="F61" s="291">
        <v>234</v>
      </c>
      <c r="G61" s="291">
        <v>323</v>
      </c>
      <c r="H61" s="291">
        <v>720</v>
      </c>
      <c r="I61" s="291">
        <v>27</v>
      </c>
      <c r="J61" s="291">
        <v>402</v>
      </c>
      <c r="K61" s="291">
        <v>0</v>
      </c>
      <c r="L61" s="291">
        <v>997</v>
      </c>
      <c r="M61" s="706" t="s">
        <v>455</v>
      </c>
      <c r="N61" s="707"/>
    </row>
    <row r="62" spans="1:14" x14ac:dyDescent="0.2">
      <c r="A62" s="467">
        <v>2599</v>
      </c>
      <c r="B62" s="283" t="s">
        <v>558</v>
      </c>
      <c r="C62" s="284">
        <v>7911</v>
      </c>
      <c r="D62" s="284">
        <v>263</v>
      </c>
      <c r="E62" s="284">
        <v>0</v>
      </c>
      <c r="F62" s="284">
        <v>1506</v>
      </c>
      <c r="G62" s="284">
        <v>178</v>
      </c>
      <c r="H62" s="284">
        <v>43</v>
      </c>
      <c r="I62" s="284">
        <v>45</v>
      </c>
      <c r="J62" s="284">
        <v>3</v>
      </c>
      <c r="K62" s="284">
        <v>0</v>
      </c>
      <c r="L62" s="284">
        <v>5873</v>
      </c>
      <c r="M62" s="712" t="s">
        <v>559</v>
      </c>
      <c r="N62" s="713"/>
    </row>
    <row r="63" spans="1:14" x14ac:dyDescent="0.2">
      <c r="A63" s="468">
        <v>27</v>
      </c>
      <c r="B63" s="293" t="s">
        <v>409</v>
      </c>
      <c r="C63" s="294">
        <f t="shared" ref="C63:K63" si="10">C64+C65+C66+C67</f>
        <v>26958</v>
      </c>
      <c r="D63" s="294">
        <f t="shared" si="10"/>
        <v>7105</v>
      </c>
      <c r="E63" s="294">
        <f t="shared" si="10"/>
        <v>0</v>
      </c>
      <c r="F63" s="294">
        <f t="shared" si="10"/>
        <v>498</v>
      </c>
      <c r="G63" s="294">
        <f t="shared" si="10"/>
        <v>2835</v>
      </c>
      <c r="H63" s="294">
        <f t="shared" si="10"/>
        <v>4757</v>
      </c>
      <c r="I63" s="294">
        <f t="shared" si="10"/>
        <v>321</v>
      </c>
      <c r="J63" s="294">
        <f t="shared" si="10"/>
        <v>1404</v>
      </c>
      <c r="K63" s="294">
        <f t="shared" si="10"/>
        <v>1636</v>
      </c>
      <c r="L63" s="294">
        <f>L64+L65+L66+L67</f>
        <v>8402</v>
      </c>
      <c r="M63" s="710" t="s">
        <v>456</v>
      </c>
      <c r="N63" s="711"/>
    </row>
    <row r="64" spans="1:14" ht="22.5" x14ac:dyDescent="0.2">
      <c r="A64" s="467">
        <v>2710</v>
      </c>
      <c r="B64" s="283" t="s">
        <v>555</v>
      </c>
      <c r="C64" s="284">
        <v>7527</v>
      </c>
      <c r="D64" s="284">
        <v>445</v>
      </c>
      <c r="E64" s="284">
        <v>0</v>
      </c>
      <c r="F64" s="284">
        <v>298</v>
      </c>
      <c r="G64" s="284">
        <v>442</v>
      </c>
      <c r="H64" s="284">
        <v>232</v>
      </c>
      <c r="I64" s="284">
        <v>58</v>
      </c>
      <c r="J64" s="284">
        <v>474</v>
      </c>
      <c r="K64" s="284">
        <v>2</v>
      </c>
      <c r="L64" s="284">
        <v>5576</v>
      </c>
      <c r="M64" s="712" t="s">
        <v>556</v>
      </c>
      <c r="N64" s="713"/>
    </row>
    <row r="65" spans="1:14" ht="22.5" x14ac:dyDescent="0.2">
      <c r="A65" s="466">
        <v>2730</v>
      </c>
      <c r="B65" s="290" t="s">
        <v>554</v>
      </c>
      <c r="C65" s="291">
        <v>8992</v>
      </c>
      <c r="D65" s="291">
        <v>2848</v>
      </c>
      <c r="E65" s="291">
        <v>0</v>
      </c>
      <c r="F65" s="291">
        <v>0</v>
      </c>
      <c r="G65" s="291">
        <v>1022</v>
      </c>
      <c r="H65" s="291">
        <v>4282</v>
      </c>
      <c r="I65" s="291">
        <v>0</v>
      </c>
      <c r="J65" s="291">
        <v>0</v>
      </c>
      <c r="K65" s="291">
        <v>0</v>
      </c>
      <c r="L65" s="291">
        <v>840</v>
      </c>
      <c r="M65" s="706" t="s">
        <v>557</v>
      </c>
      <c r="N65" s="707"/>
    </row>
    <row r="66" spans="1:14" x14ac:dyDescent="0.2">
      <c r="A66" s="467">
        <v>2740</v>
      </c>
      <c r="B66" s="283" t="s">
        <v>553</v>
      </c>
      <c r="C66" s="284">
        <v>344</v>
      </c>
      <c r="D66" s="284">
        <v>185</v>
      </c>
      <c r="E66" s="284">
        <v>0</v>
      </c>
      <c r="F66" s="284">
        <v>0</v>
      </c>
      <c r="G66" s="284">
        <v>4</v>
      </c>
      <c r="H66" s="284">
        <v>0</v>
      </c>
      <c r="I66" s="284">
        <v>3</v>
      </c>
      <c r="J66" s="284">
        <v>0</v>
      </c>
      <c r="K66" s="284">
        <v>0</v>
      </c>
      <c r="L66" s="284">
        <v>152</v>
      </c>
      <c r="M66" s="712" t="s">
        <v>457</v>
      </c>
      <c r="N66" s="713"/>
    </row>
    <row r="67" spans="1:14" x14ac:dyDescent="0.2">
      <c r="A67" s="466">
        <v>2790</v>
      </c>
      <c r="B67" s="290" t="s">
        <v>552</v>
      </c>
      <c r="C67" s="291">
        <v>10095</v>
      </c>
      <c r="D67" s="291">
        <v>3627</v>
      </c>
      <c r="E67" s="291">
        <v>0</v>
      </c>
      <c r="F67" s="291">
        <v>200</v>
      </c>
      <c r="G67" s="291">
        <v>1367</v>
      </c>
      <c r="H67" s="291">
        <v>243</v>
      </c>
      <c r="I67" s="291">
        <v>260</v>
      </c>
      <c r="J67" s="291">
        <v>930</v>
      </c>
      <c r="K67" s="291">
        <v>1634</v>
      </c>
      <c r="L67" s="291">
        <v>1834</v>
      </c>
      <c r="M67" s="706" t="s">
        <v>458</v>
      </c>
      <c r="N67" s="707"/>
    </row>
    <row r="68" spans="1:14" x14ac:dyDescent="0.2">
      <c r="A68" s="463">
        <v>28</v>
      </c>
      <c r="B68" s="277" t="s">
        <v>551</v>
      </c>
      <c r="C68" s="278">
        <f t="shared" ref="C68:K68" si="11">C69+C70</f>
        <v>5844</v>
      </c>
      <c r="D68" s="278">
        <f t="shared" si="11"/>
        <v>2862</v>
      </c>
      <c r="E68" s="278">
        <f t="shared" si="11"/>
        <v>0</v>
      </c>
      <c r="F68" s="278">
        <f t="shared" si="11"/>
        <v>0</v>
      </c>
      <c r="G68" s="278">
        <f t="shared" si="11"/>
        <v>956</v>
      </c>
      <c r="H68" s="278">
        <f t="shared" si="11"/>
        <v>822</v>
      </c>
      <c r="I68" s="278">
        <f t="shared" si="11"/>
        <v>0</v>
      </c>
      <c r="J68" s="278">
        <f t="shared" si="11"/>
        <v>16</v>
      </c>
      <c r="K68" s="278">
        <f t="shared" si="11"/>
        <v>0</v>
      </c>
      <c r="L68" s="278">
        <f>L69+L70</f>
        <v>1188</v>
      </c>
      <c r="M68" s="704" t="s">
        <v>459</v>
      </c>
      <c r="N68" s="705"/>
    </row>
    <row r="69" spans="1:14" ht="45" x14ac:dyDescent="0.2">
      <c r="A69" s="466">
        <v>2810</v>
      </c>
      <c r="B69" s="290" t="s">
        <v>549</v>
      </c>
      <c r="C69" s="291">
        <v>3738</v>
      </c>
      <c r="D69" s="291">
        <v>2662</v>
      </c>
      <c r="E69" s="291">
        <v>0</v>
      </c>
      <c r="F69" s="291">
        <v>0</v>
      </c>
      <c r="G69" s="291">
        <v>389</v>
      </c>
      <c r="H69" s="291">
        <v>687</v>
      </c>
      <c r="I69" s="291">
        <v>0</v>
      </c>
      <c r="J69" s="291">
        <v>0</v>
      </c>
      <c r="K69" s="291">
        <v>0</v>
      </c>
      <c r="L69" s="291">
        <v>0</v>
      </c>
      <c r="M69" s="706" t="s">
        <v>550</v>
      </c>
      <c r="N69" s="707"/>
    </row>
    <row r="70" spans="1:14" ht="33.75" x14ac:dyDescent="0.2">
      <c r="A70" s="469">
        <v>2820</v>
      </c>
      <c r="B70" s="296" t="s">
        <v>548</v>
      </c>
      <c r="C70" s="297">
        <v>2106</v>
      </c>
      <c r="D70" s="297">
        <v>200</v>
      </c>
      <c r="E70" s="297">
        <v>0</v>
      </c>
      <c r="F70" s="297">
        <v>0</v>
      </c>
      <c r="G70" s="297">
        <v>567</v>
      </c>
      <c r="H70" s="297">
        <v>135</v>
      </c>
      <c r="I70" s="297">
        <v>0</v>
      </c>
      <c r="J70" s="297">
        <v>16</v>
      </c>
      <c r="K70" s="297">
        <v>0</v>
      </c>
      <c r="L70" s="297">
        <v>1188</v>
      </c>
      <c r="M70" s="735" t="s">
        <v>547</v>
      </c>
      <c r="N70" s="736"/>
    </row>
    <row r="71" spans="1:14" x14ac:dyDescent="0.2">
      <c r="A71" s="292">
        <v>29</v>
      </c>
      <c r="B71" s="293" t="s">
        <v>545</v>
      </c>
      <c r="C71" s="294">
        <f t="shared" ref="C71:K71" si="12">C72+C73</f>
        <v>4843</v>
      </c>
      <c r="D71" s="294">
        <f t="shared" si="12"/>
        <v>249</v>
      </c>
      <c r="E71" s="294">
        <f t="shared" si="12"/>
        <v>0</v>
      </c>
      <c r="F71" s="294">
        <f t="shared" si="12"/>
        <v>106</v>
      </c>
      <c r="G71" s="294">
        <f t="shared" si="12"/>
        <v>48</v>
      </c>
      <c r="H71" s="294">
        <f t="shared" si="12"/>
        <v>514</v>
      </c>
      <c r="I71" s="294">
        <f t="shared" si="12"/>
        <v>1669</v>
      </c>
      <c r="J71" s="294">
        <f t="shared" si="12"/>
        <v>0</v>
      </c>
      <c r="K71" s="294">
        <f t="shared" si="12"/>
        <v>0</v>
      </c>
      <c r="L71" s="294">
        <f>L72+L73</f>
        <v>2257</v>
      </c>
      <c r="M71" s="710" t="s">
        <v>546</v>
      </c>
      <c r="N71" s="711"/>
    </row>
    <row r="72" spans="1:14" ht="22.5" x14ac:dyDescent="0.2">
      <c r="A72" s="282">
        <v>2920</v>
      </c>
      <c r="B72" s="283" t="s">
        <v>544</v>
      </c>
      <c r="C72" s="284">
        <v>4455</v>
      </c>
      <c r="D72" s="284">
        <v>221</v>
      </c>
      <c r="E72" s="284">
        <v>0</v>
      </c>
      <c r="F72" s="284">
        <v>106</v>
      </c>
      <c r="G72" s="284">
        <v>48</v>
      </c>
      <c r="H72" s="284">
        <v>514</v>
      </c>
      <c r="I72" s="284">
        <v>1669</v>
      </c>
      <c r="J72" s="284">
        <v>0</v>
      </c>
      <c r="K72" s="284">
        <v>0</v>
      </c>
      <c r="L72" s="284">
        <v>1897</v>
      </c>
      <c r="M72" s="712" t="s">
        <v>543</v>
      </c>
      <c r="N72" s="713"/>
    </row>
    <row r="73" spans="1:14" x14ac:dyDescent="0.2">
      <c r="A73" s="289">
        <v>2930</v>
      </c>
      <c r="B73" s="290" t="s">
        <v>541</v>
      </c>
      <c r="C73" s="291">
        <v>388</v>
      </c>
      <c r="D73" s="291">
        <v>28</v>
      </c>
      <c r="E73" s="291">
        <v>0</v>
      </c>
      <c r="F73" s="291">
        <v>0</v>
      </c>
      <c r="G73" s="291">
        <v>0</v>
      </c>
      <c r="H73" s="291">
        <v>0</v>
      </c>
      <c r="I73" s="291">
        <v>0</v>
      </c>
      <c r="J73" s="291">
        <v>0</v>
      </c>
      <c r="K73" s="291">
        <v>0</v>
      </c>
      <c r="L73" s="291">
        <v>360</v>
      </c>
      <c r="M73" s="706" t="s">
        <v>542</v>
      </c>
      <c r="N73" s="707"/>
    </row>
    <row r="74" spans="1:14" x14ac:dyDescent="0.2">
      <c r="A74" s="305">
        <v>30</v>
      </c>
      <c r="B74" s="277" t="s">
        <v>411</v>
      </c>
      <c r="C74" s="278">
        <v>16281</v>
      </c>
      <c r="D74" s="278">
        <v>5558</v>
      </c>
      <c r="E74" s="278">
        <v>0</v>
      </c>
      <c r="F74" s="278">
        <v>7252</v>
      </c>
      <c r="G74" s="278">
        <v>2111</v>
      </c>
      <c r="H74" s="278">
        <v>1082</v>
      </c>
      <c r="I74" s="278">
        <v>153</v>
      </c>
      <c r="J74" s="278">
        <v>55</v>
      </c>
      <c r="K74" s="278">
        <v>70</v>
      </c>
      <c r="L74" s="278">
        <v>0</v>
      </c>
      <c r="M74" s="704" t="s">
        <v>460</v>
      </c>
      <c r="N74" s="705"/>
    </row>
    <row r="75" spans="1:14" x14ac:dyDescent="0.2">
      <c r="A75" s="289">
        <v>3011</v>
      </c>
      <c r="B75" s="290" t="s">
        <v>540</v>
      </c>
      <c r="C75" s="291">
        <v>16281</v>
      </c>
      <c r="D75" s="291">
        <v>5558</v>
      </c>
      <c r="E75" s="291">
        <v>0</v>
      </c>
      <c r="F75" s="291">
        <v>7252</v>
      </c>
      <c r="G75" s="291">
        <v>2111</v>
      </c>
      <c r="H75" s="291">
        <v>1082</v>
      </c>
      <c r="I75" s="291">
        <v>153</v>
      </c>
      <c r="J75" s="291">
        <v>55</v>
      </c>
      <c r="K75" s="291">
        <v>70</v>
      </c>
      <c r="L75" s="291">
        <v>0</v>
      </c>
      <c r="M75" s="706" t="s">
        <v>461</v>
      </c>
      <c r="N75" s="707"/>
    </row>
    <row r="76" spans="1:14" x14ac:dyDescent="0.2">
      <c r="A76" s="305">
        <v>31</v>
      </c>
      <c r="B76" s="277" t="s">
        <v>412</v>
      </c>
      <c r="C76" s="278">
        <v>36074</v>
      </c>
      <c r="D76" s="278">
        <v>9184</v>
      </c>
      <c r="E76" s="278">
        <v>95</v>
      </c>
      <c r="F76" s="278">
        <v>27</v>
      </c>
      <c r="G76" s="278">
        <v>2939</v>
      </c>
      <c r="H76" s="278">
        <v>1124</v>
      </c>
      <c r="I76" s="278">
        <v>866</v>
      </c>
      <c r="J76" s="278">
        <v>99</v>
      </c>
      <c r="K76" s="278">
        <v>272</v>
      </c>
      <c r="L76" s="278">
        <v>21468</v>
      </c>
      <c r="M76" s="704" t="s">
        <v>462</v>
      </c>
      <c r="N76" s="705"/>
    </row>
    <row r="77" spans="1:14" x14ac:dyDescent="0.2">
      <c r="A77" s="289">
        <v>3100</v>
      </c>
      <c r="B77" s="290" t="s">
        <v>412</v>
      </c>
      <c r="C77" s="291">
        <v>36074</v>
      </c>
      <c r="D77" s="291">
        <v>9184</v>
      </c>
      <c r="E77" s="291">
        <v>95</v>
      </c>
      <c r="F77" s="291">
        <v>27</v>
      </c>
      <c r="G77" s="291">
        <v>2939</v>
      </c>
      <c r="H77" s="291">
        <v>1124</v>
      </c>
      <c r="I77" s="291">
        <v>866</v>
      </c>
      <c r="J77" s="291">
        <v>99</v>
      </c>
      <c r="K77" s="291">
        <v>272</v>
      </c>
      <c r="L77" s="291">
        <v>21468</v>
      </c>
      <c r="M77" s="706" t="s">
        <v>463</v>
      </c>
      <c r="N77" s="707"/>
    </row>
    <row r="78" spans="1:14" x14ac:dyDescent="0.2">
      <c r="A78" s="305">
        <v>32</v>
      </c>
      <c r="B78" s="277" t="s">
        <v>413</v>
      </c>
      <c r="C78" s="278">
        <f t="shared" ref="C78:K78" si="13">C79+C80</f>
        <v>5321</v>
      </c>
      <c r="D78" s="278">
        <f t="shared" si="13"/>
        <v>2747</v>
      </c>
      <c r="E78" s="278">
        <f t="shared" si="13"/>
        <v>1</v>
      </c>
      <c r="F78" s="278">
        <f t="shared" si="13"/>
        <v>0</v>
      </c>
      <c r="G78" s="278">
        <f t="shared" si="13"/>
        <v>266</v>
      </c>
      <c r="H78" s="278">
        <f t="shared" si="13"/>
        <v>1311</v>
      </c>
      <c r="I78" s="278">
        <f t="shared" si="13"/>
        <v>0</v>
      </c>
      <c r="J78" s="278">
        <f t="shared" si="13"/>
        <v>0</v>
      </c>
      <c r="K78" s="278">
        <f t="shared" si="13"/>
        <v>0</v>
      </c>
      <c r="L78" s="278">
        <f>L79+L80</f>
        <v>996</v>
      </c>
      <c r="M78" s="399" t="s">
        <v>464</v>
      </c>
      <c r="N78" s="400"/>
    </row>
    <row r="79" spans="1:14" x14ac:dyDescent="0.2">
      <c r="A79" s="289">
        <v>3250</v>
      </c>
      <c r="B79" s="290" t="s">
        <v>538</v>
      </c>
      <c r="C79" s="291">
        <v>5138</v>
      </c>
      <c r="D79" s="291">
        <v>2739</v>
      </c>
      <c r="E79" s="291">
        <v>0</v>
      </c>
      <c r="F79" s="291">
        <v>0</v>
      </c>
      <c r="G79" s="291">
        <v>266</v>
      </c>
      <c r="H79" s="291">
        <v>1309</v>
      </c>
      <c r="I79" s="291">
        <v>0</v>
      </c>
      <c r="J79" s="291">
        <v>0</v>
      </c>
      <c r="K79" s="291">
        <v>0</v>
      </c>
      <c r="L79" s="291">
        <v>824</v>
      </c>
      <c r="M79" s="706" t="s">
        <v>539</v>
      </c>
      <c r="N79" s="707"/>
    </row>
    <row r="80" spans="1:14" x14ac:dyDescent="0.2">
      <c r="A80" s="282">
        <v>3290</v>
      </c>
      <c r="B80" s="283" t="s">
        <v>414</v>
      </c>
      <c r="C80" s="284">
        <v>183</v>
      </c>
      <c r="D80" s="284">
        <v>8</v>
      </c>
      <c r="E80" s="284">
        <v>1</v>
      </c>
      <c r="F80" s="284">
        <v>0</v>
      </c>
      <c r="G80" s="284">
        <v>0</v>
      </c>
      <c r="H80" s="284">
        <v>2</v>
      </c>
      <c r="I80" s="284">
        <v>0</v>
      </c>
      <c r="J80" s="284">
        <v>0</v>
      </c>
      <c r="K80" s="284">
        <v>0</v>
      </c>
      <c r="L80" s="284">
        <v>172</v>
      </c>
      <c r="M80" s="712" t="s">
        <v>465</v>
      </c>
      <c r="N80" s="713"/>
    </row>
    <row r="81" spans="1:14" x14ac:dyDescent="0.2">
      <c r="A81" s="292">
        <v>33</v>
      </c>
      <c r="B81" s="293" t="s">
        <v>537</v>
      </c>
      <c r="C81" s="294">
        <v>520</v>
      </c>
      <c r="D81" s="294">
        <v>94</v>
      </c>
      <c r="E81" s="294">
        <v>0</v>
      </c>
      <c r="F81" s="294">
        <v>0</v>
      </c>
      <c r="G81" s="294">
        <v>0</v>
      </c>
      <c r="H81" s="294">
        <v>0</v>
      </c>
      <c r="I81" s="294">
        <v>7</v>
      </c>
      <c r="J81" s="294">
        <v>0</v>
      </c>
      <c r="K81" s="294">
        <v>0</v>
      </c>
      <c r="L81" s="294">
        <v>419</v>
      </c>
      <c r="M81" s="710" t="s">
        <v>466</v>
      </c>
      <c r="N81" s="711"/>
    </row>
    <row r="82" spans="1:14" x14ac:dyDescent="0.2">
      <c r="A82" s="282">
        <v>3315</v>
      </c>
      <c r="B82" s="283" t="s">
        <v>535</v>
      </c>
      <c r="C82" s="284">
        <v>520</v>
      </c>
      <c r="D82" s="284">
        <v>94</v>
      </c>
      <c r="E82" s="284">
        <v>0</v>
      </c>
      <c r="F82" s="284">
        <v>0</v>
      </c>
      <c r="G82" s="284">
        <v>0</v>
      </c>
      <c r="H82" s="284">
        <v>0</v>
      </c>
      <c r="I82" s="284">
        <v>7</v>
      </c>
      <c r="J82" s="284">
        <v>0</v>
      </c>
      <c r="K82" s="284">
        <v>0</v>
      </c>
      <c r="L82" s="284">
        <v>419</v>
      </c>
      <c r="M82" s="712" t="s">
        <v>536</v>
      </c>
      <c r="N82" s="713"/>
    </row>
    <row r="83" spans="1:14" ht="31.5" customHeight="1" x14ac:dyDescent="0.2">
      <c r="A83" s="311" t="s">
        <v>87</v>
      </c>
      <c r="B83" s="317" t="s">
        <v>532</v>
      </c>
      <c r="C83" s="294">
        <v>443884</v>
      </c>
      <c r="D83" s="294">
        <v>226200</v>
      </c>
      <c r="E83" s="294">
        <v>18999</v>
      </c>
      <c r="F83" s="294">
        <v>2977</v>
      </c>
      <c r="G83" s="294">
        <v>11217</v>
      </c>
      <c r="H83" s="294">
        <v>105431</v>
      </c>
      <c r="I83" s="294">
        <v>21978</v>
      </c>
      <c r="J83" s="294">
        <v>19793</v>
      </c>
      <c r="K83" s="294">
        <v>21157</v>
      </c>
      <c r="L83" s="294">
        <v>16132</v>
      </c>
      <c r="M83" s="714" t="s">
        <v>534</v>
      </c>
      <c r="N83" s="715"/>
    </row>
    <row r="84" spans="1:14" x14ac:dyDescent="0.2">
      <c r="A84" s="305">
        <v>35</v>
      </c>
      <c r="B84" s="277" t="s">
        <v>532</v>
      </c>
      <c r="C84" s="278">
        <v>443884</v>
      </c>
      <c r="D84" s="278">
        <v>226200</v>
      </c>
      <c r="E84" s="278">
        <v>18999</v>
      </c>
      <c r="F84" s="278">
        <v>2977</v>
      </c>
      <c r="G84" s="278">
        <v>11217</v>
      </c>
      <c r="H84" s="278">
        <v>105431</v>
      </c>
      <c r="I84" s="278">
        <v>21978</v>
      </c>
      <c r="J84" s="278">
        <v>19793</v>
      </c>
      <c r="K84" s="278">
        <v>21157</v>
      </c>
      <c r="L84" s="278">
        <v>16132</v>
      </c>
      <c r="M84" s="704" t="s">
        <v>533</v>
      </c>
      <c r="N84" s="705"/>
    </row>
    <row r="85" spans="1:14" ht="25.5" x14ac:dyDescent="0.2">
      <c r="A85" s="311" t="s">
        <v>88</v>
      </c>
      <c r="B85" s="317" t="s">
        <v>530</v>
      </c>
      <c r="C85" s="294">
        <v>11330</v>
      </c>
      <c r="D85" s="294">
        <v>604</v>
      </c>
      <c r="E85" s="294">
        <v>50</v>
      </c>
      <c r="F85" s="294">
        <v>5960</v>
      </c>
      <c r="G85" s="294">
        <v>23</v>
      </c>
      <c r="H85" s="294">
        <v>442</v>
      </c>
      <c r="I85" s="294">
        <v>310</v>
      </c>
      <c r="J85" s="294">
        <v>212</v>
      </c>
      <c r="K85" s="294">
        <v>26</v>
      </c>
      <c r="L85" s="294">
        <v>3703</v>
      </c>
      <c r="M85" s="766" t="s">
        <v>531</v>
      </c>
      <c r="N85" s="767"/>
    </row>
    <row r="86" spans="1:14" x14ac:dyDescent="0.2">
      <c r="A86" s="305">
        <v>37</v>
      </c>
      <c r="B86" s="277" t="s">
        <v>415</v>
      </c>
      <c r="C86" s="278">
        <v>544</v>
      </c>
      <c r="D86" s="278">
        <v>76</v>
      </c>
      <c r="E86" s="278">
        <v>0</v>
      </c>
      <c r="F86" s="278">
        <v>0</v>
      </c>
      <c r="G86" s="278">
        <v>0</v>
      </c>
      <c r="H86" s="278">
        <v>0</v>
      </c>
      <c r="I86" s="278">
        <v>38</v>
      </c>
      <c r="J86" s="278">
        <v>0</v>
      </c>
      <c r="K86" s="278">
        <v>0</v>
      </c>
      <c r="L86" s="278">
        <v>430</v>
      </c>
      <c r="M86" s="704" t="s">
        <v>467</v>
      </c>
      <c r="N86" s="705"/>
    </row>
    <row r="87" spans="1:14" x14ac:dyDescent="0.2">
      <c r="A87" s="289">
        <v>3700</v>
      </c>
      <c r="B87" s="290" t="s">
        <v>415</v>
      </c>
      <c r="C87" s="291">
        <v>544</v>
      </c>
      <c r="D87" s="291">
        <v>76</v>
      </c>
      <c r="E87" s="291">
        <v>0</v>
      </c>
      <c r="F87" s="291">
        <v>0</v>
      </c>
      <c r="G87" s="291">
        <v>0</v>
      </c>
      <c r="H87" s="291">
        <v>0</v>
      </c>
      <c r="I87" s="291">
        <v>38</v>
      </c>
      <c r="J87" s="291">
        <v>0</v>
      </c>
      <c r="K87" s="291">
        <v>0</v>
      </c>
      <c r="L87" s="291">
        <v>430</v>
      </c>
      <c r="M87" s="706" t="s">
        <v>467</v>
      </c>
      <c r="N87" s="707"/>
    </row>
    <row r="88" spans="1:14" ht="22.5" x14ac:dyDescent="0.2">
      <c r="A88" s="305">
        <v>38</v>
      </c>
      <c r="B88" s="277" t="s">
        <v>528</v>
      </c>
      <c r="C88" s="278">
        <v>1227</v>
      </c>
      <c r="D88" s="278">
        <v>105</v>
      </c>
      <c r="E88" s="278">
        <v>50</v>
      </c>
      <c r="F88" s="278">
        <v>0</v>
      </c>
      <c r="G88" s="278">
        <v>23</v>
      </c>
      <c r="H88" s="278">
        <v>151</v>
      </c>
      <c r="I88" s="278">
        <v>33</v>
      </c>
      <c r="J88" s="278">
        <v>0</v>
      </c>
      <c r="K88" s="278">
        <v>0</v>
      </c>
      <c r="L88" s="278">
        <v>865</v>
      </c>
      <c r="M88" s="704" t="s">
        <v>529</v>
      </c>
      <c r="N88" s="705"/>
    </row>
    <row r="89" spans="1:14" x14ac:dyDescent="0.2">
      <c r="A89" s="289">
        <v>3830</v>
      </c>
      <c r="B89" s="290" t="s">
        <v>416</v>
      </c>
      <c r="C89" s="291">
        <v>1227</v>
      </c>
      <c r="D89" s="291">
        <v>105</v>
      </c>
      <c r="E89" s="291">
        <v>50</v>
      </c>
      <c r="F89" s="291">
        <v>0</v>
      </c>
      <c r="G89" s="291">
        <v>23</v>
      </c>
      <c r="H89" s="291">
        <v>151</v>
      </c>
      <c r="I89" s="291">
        <v>33</v>
      </c>
      <c r="J89" s="291">
        <v>0</v>
      </c>
      <c r="K89" s="291">
        <v>0</v>
      </c>
      <c r="L89" s="291">
        <v>865</v>
      </c>
      <c r="M89" s="706" t="s">
        <v>468</v>
      </c>
      <c r="N89" s="707"/>
    </row>
    <row r="90" spans="1:14" ht="22.5" x14ac:dyDescent="0.2">
      <c r="A90" s="305">
        <v>39</v>
      </c>
      <c r="B90" s="277" t="s">
        <v>527</v>
      </c>
      <c r="C90" s="278">
        <v>9559</v>
      </c>
      <c r="D90" s="278">
        <v>423</v>
      </c>
      <c r="E90" s="278">
        <v>0</v>
      </c>
      <c r="F90" s="278">
        <v>5960</v>
      </c>
      <c r="G90" s="278">
        <v>0</v>
      </c>
      <c r="H90" s="278">
        <v>291</v>
      </c>
      <c r="I90" s="278">
        <v>239</v>
      </c>
      <c r="J90" s="278">
        <v>212</v>
      </c>
      <c r="K90" s="278">
        <v>26</v>
      </c>
      <c r="L90" s="278">
        <v>2408</v>
      </c>
      <c r="M90" s="704" t="s">
        <v>469</v>
      </c>
      <c r="N90" s="705"/>
    </row>
    <row r="91" spans="1:14" x14ac:dyDescent="0.2">
      <c r="A91" s="289">
        <v>3900</v>
      </c>
      <c r="B91" s="290" t="s">
        <v>527</v>
      </c>
      <c r="C91" s="291">
        <v>9559</v>
      </c>
      <c r="D91" s="291">
        <v>423</v>
      </c>
      <c r="E91" s="291">
        <v>0</v>
      </c>
      <c r="F91" s="291">
        <v>5960</v>
      </c>
      <c r="G91" s="291">
        <v>0</v>
      </c>
      <c r="H91" s="291">
        <v>291</v>
      </c>
      <c r="I91" s="291">
        <v>239</v>
      </c>
      <c r="J91" s="291">
        <v>212</v>
      </c>
      <c r="K91" s="291">
        <v>26</v>
      </c>
      <c r="L91" s="291">
        <v>2408</v>
      </c>
      <c r="M91" s="706" t="s">
        <v>469</v>
      </c>
      <c r="N91" s="707"/>
    </row>
    <row r="92" spans="1:14" s="5" customFormat="1" ht="33" customHeight="1" x14ac:dyDescent="0.2">
      <c r="A92" s="744" t="s">
        <v>4</v>
      </c>
      <c r="B92" s="744"/>
      <c r="C92" s="402">
        <f t="shared" ref="C92:L92" si="14">C9+C15+C84+C85</f>
        <v>28604417</v>
      </c>
      <c r="D92" s="402">
        <f t="shared" si="14"/>
        <v>9032043</v>
      </c>
      <c r="E92" s="402">
        <f t="shared" si="14"/>
        <v>39059</v>
      </c>
      <c r="F92" s="402">
        <f t="shared" si="14"/>
        <v>5011525</v>
      </c>
      <c r="G92" s="402">
        <f t="shared" si="14"/>
        <v>4813511</v>
      </c>
      <c r="H92" s="402">
        <f t="shared" si="14"/>
        <v>2296061</v>
      </c>
      <c r="I92" s="402">
        <f t="shared" si="14"/>
        <v>314661</v>
      </c>
      <c r="J92" s="402">
        <f t="shared" si="14"/>
        <v>4380895</v>
      </c>
      <c r="K92" s="402">
        <f t="shared" si="14"/>
        <v>1169688</v>
      </c>
      <c r="L92" s="417">
        <f t="shared" si="14"/>
        <v>1546974</v>
      </c>
      <c r="M92" s="743" t="s">
        <v>0</v>
      </c>
      <c r="N92" s="743"/>
    </row>
  </sheetData>
  <mergeCells count="92">
    <mergeCell ref="M92:N92"/>
    <mergeCell ref="M88:N88"/>
    <mergeCell ref="M89:N89"/>
    <mergeCell ref="M90:N90"/>
    <mergeCell ref="M91:N91"/>
    <mergeCell ref="M85:N85"/>
    <mergeCell ref="M86:N86"/>
    <mergeCell ref="M87:N87"/>
    <mergeCell ref="M80:N80"/>
    <mergeCell ref="M81:N81"/>
    <mergeCell ref="M82:N82"/>
    <mergeCell ref="M83:N83"/>
    <mergeCell ref="M84:N84"/>
    <mergeCell ref="M75:N75"/>
    <mergeCell ref="M76:N76"/>
    <mergeCell ref="M77:N77"/>
    <mergeCell ref="M79:N79"/>
    <mergeCell ref="M70:N70"/>
    <mergeCell ref="M71:N71"/>
    <mergeCell ref="M72:N72"/>
    <mergeCell ref="M73:N73"/>
    <mergeCell ref="M74:N74"/>
    <mergeCell ref="M65:N65"/>
    <mergeCell ref="M66:N66"/>
    <mergeCell ref="M67:N67"/>
    <mergeCell ref="M68:N68"/>
    <mergeCell ref="M69:N69"/>
    <mergeCell ref="M60:N60"/>
    <mergeCell ref="M61:N61"/>
    <mergeCell ref="M62:N62"/>
    <mergeCell ref="M63:N63"/>
    <mergeCell ref="M64:N64"/>
    <mergeCell ref="M58:N58"/>
    <mergeCell ref="M59:N59"/>
    <mergeCell ref="M53:N53"/>
    <mergeCell ref="M54:N54"/>
    <mergeCell ref="M55:N55"/>
    <mergeCell ref="M56:N56"/>
    <mergeCell ref="M57:N57"/>
    <mergeCell ref="M47:N47"/>
    <mergeCell ref="M48:N48"/>
    <mergeCell ref="M50:N50"/>
    <mergeCell ref="M51:N51"/>
    <mergeCell ref="M52:N52"/>
    <mergeCell ref="M49:N49"/>
    <mergeCell ref="M46:N46"/>
    <mergeCell ref="M35:N35"/>
    <mergeCell ref="M36:N36"/>
    <mergeCell ref="M37:N37"/>
    <mergeCell ref="M38:N38"/>
    <mergeCell ref="M39:N39"/>
    <mergeCell ref="M40:N40"/>
    <mergeCell ref="M41:N41"/>
    <mergeCell ref="M42:N42"/>
    <mergeCell ref="M43:N43"/>
    <mergeCell ref="M44:N44"/>
    <mergeCell ref="M45:N45"/>
    <mergeCell ref="M33:N33"/>
    <mergeCell ref="M34:N34"/>
    <mergeCell ref="M31:N31"/>
    <mergeCell ref="M32:N32"/>
    <mergeCell ref="M22:N22"/>
    <mergeCell ref="M23:N23"/>
    <mergeCell ref="M28:N28"/>
    <mergeCell ref="M24:N24"/>
    <mergeCell ref="M30:N30"/>
    <mergeCell ref="M25:N25"/>
    <mergeCell ref="M26:N26"/>
    <mergeCell ref="M27:N27"/>
    <mergeCell ref="M29:N29"/>
    <mergeCell ref="A92:B92"/>
    <mergeCell ref="A1:N1"/>
    <mergeCell ref="A5:N5"/>
    <mergeCell ref="A6:B6"/>
    <mergeCell ref="C6:L6"/>
    <mergeCell ref="B7:B8"/>
    <mergeCell ref="M7:N8"/>
    <mergeCell ref="A2:N2"/>
    <mergeCell ref="A3:N3"/>
    <mergeCell ref="A4:N4"/>
    <mergeCell ref="M9:N9"/>
    <mergeCell ref="M21:N21"/>
    <mergeCell ref="M11:N11"/>
    <mergeCell ref="M12:N12"/>
    <mergeCell ref="M13:N13"/>
    <mergeCell ref="M20:N20"/>
    <mergeCell ref="M19:N19"/>
    <mergeCell ref="M18:N18"/>
    <mergeCell ref="M17:N17"/>
    <mergeCell ref="M14:N14"/>
    <mergeCell ref="M15:N15"/>
    <mergeCell ref="M16:N16"/>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2" max="13" man="1"/>
    <brk id="70" max="1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94"/>
  <sheetViews>
    <sheetView view="pageBreakPreview" zoomScale="90" zoomScaleNormal="100" zoomScaleSheetLayoutView="90" workbookViewId="0">
      <selection activeCell="A13" sqref="A13:XFD14"/>
    </sheetView>
  </sheetViews>
  <sheetFormatPr defaultRowHeight="15" x14ac:dyDescent="0.2"/>
  <cols>
    <col min="1" max="1" width="5.77734375" style="1" customWidth="1"/>
    <col min="2" max="2" width="40.77734375" style="3" customWidth="1"/>
    <col min="3" max="3" width="13.33203125" style="1" bestFit="1" customWidth="1"/>
    <col min="4" max="11" width="8.77734375" style="1" customWidth="1"/>
    <col min="12" max="12" width="35.77734375" style="1" customWidth="1"/>
    <col min="13" max="13" width="5.77734375" style="1" customWidth="1"/>
    <col min="14" max="16384" width="8.88671875" style="1"/>
  </cols>
  <sheetData>
    <row r="1" spans="1:15" s="11" customFormat="1" x14ac:dyDescent="0.2">
      <c r="A1" s="573"/>
      <c r="B1" s="573"/>
      <c r="C1" s="573"/>
      <c r="D1" s="573"/>
      <c r="E1" s="573"/>
      <c r="F1" s="573"/>
      <c r="G1" s="573"/>
      <c r="H1" s="573"/>
      <c r="I1" s="573"/>
      <c r="J1" s="573"/>
      <c r="K1" s="573"/>
      <c r="L1" s="573"/>
      <c r="M1" s="573"/>
      <c r="N1" s="12"/>
      <c r="O1" s="12"/>
    </row>
    <row r="2" spans="1:15" ht="20.25" x14ac:dyDescent="0.2">
      <c r="A2" s="577" t="s">
        <v>118</v>
      </c>
      <c r="B2" s="577"/>
      <c r="C2" s="577"/>
      <c r="D2" s="577"/>
      <c r="E2" s="577"/>
      <c r="F2" s="577"/>
      <c r="G2" s="577"/>
      <c r="H2" s="577"/>
      <c r="I2" s="577"/>
      <c r="J2" s="577"/>
      <c r="K2" s="577"/>
      <c r="L2" s="577"/>
      <c r="M2" s="577"/>
    </row>
    <row r="3" spans="1:15" ht="20.25" x14ac:dyDescent="0.2">
      <c r="A3" s="577" t="s">
        <v>90</v>
      </c>
      <c r="B3" s="577"/>
      <c r="C3" s="577"/>
      <c r="D3" s="577"/>
      <c r="E3" s="577"/>
      <c r="F3" s="577"/>
      <c r="G3" s="577"/>
      <c r="H3" s="577"/>
      <c r="I3" s="577"/>
      <c r="J3" s="577"/>
      <c r="K3" s="577"/>
      <c r="L3" s="577"/>
      <c r="M3" s="577"/>
    </row>
    <row r="4" spans="1:15" ht="15.75" customHeight="1" x14ac:dyDescent="0.2">
      <c r="A4" s="581" t="s">
        <v>119</v>
      </c>
      <c r="B4" s="581"/>
      <c r="C4" s="581"/>
      <c r="D4" s="581"/>
      <c r="E4" s="581"/>
      <c r="F4" s="581"/>
      <c r="G4" s="581"/>
      <c r="H4" s="581"/>
      <c r="I4" s="581"/>
      <c r="J4" s="581"/>
      <c r="K4" s="581"/>
      <c r="L4" s="581"/>
      <c r="M4" s="581"/>
    </row>
    <row r="5" spans="1:15" ht="15.75" customHeight="1" x14ac:dyDescent="0.2">
      <c r="A5" s="581" t="s">
        <v>91</v>
      </c>
      <c r="B5" s="581"/>
      <c r="C5" s="581"/>
      <c r="D5" s="581"/>
      <c r="E5" s="581"/>
      <c r="F5" s="581"/>
      <c r="G5" s="581"/>
      <c r="H5" s="581"/>
      <c r="I5" s="581"/>
      <c r="J5" s="581"/>
      <c r="K5" s="581"/>
      <c r="L5" s="581"/>
      <c r="M5" s="581"/>
    </row>
    <row r="6" spans="1:15" ht="15.75" x14ac:dyDescent="0.2">
      <c r="A6" s="724" t="s">
        <v>655</v>
      </c>
      <c r="B6" s="724"/>
      <c r="C6" s="574">
        <v>2014</v>
      </c>
      <c r="D6" s="574"/>
      <c r="E6" s="574"/>
      <c r="F6" s="574"/>
      <c r="G6" s="574"/>
      <c r="H6" s="574"/>
      <c r="I6" s="574"/>
      <c r="J6" s="574"/>
      <c r="K6" s="574"/>
      <c r="L6" s="36"/>
      <c r="M6" s="42" t="s">
        <v>656</v>
      </c>
    </row>
    <row r="7" spans="1:15" x14ac:dyDescent="0.2">
      <c r="A7" s="785" t="s">
        <v>285</v>
      </c>
      <c r="B7" s="578" t="s">
        <v>3</v>
      </c>
      <c r="C7" s="647" t="s">
        <v>52</v>
      </c>
      <c r="D7" s="647" t="s">
        <v>53</v>
      </c>
      <c r="E7" s="647" t="s">
        <v>54</v>
      </c>
      <c r="F7" s="647" t="s">
        <v>55</v>
      </c>
      <c r="G7" s="647"/>
      <c r="H7" s="647"/>
      <c r="I7" s="647" t="s">
        <v>56</v>
      </c>
      <c r="J7" s="647"/>
      <c r="K7" s="647"/>
      <c r="L7" s="575" t="s">
        <v>7</v>
      </c>
      <c r="M7" s="649"/>
    </row>
    <row r="8" spans="1:15" x14ac:dyDescent="0.2">
      <c r="A8" s="786"/>
      <c r="B8" s="579"/>
      <c r="C8" s="648"/>
      <c r="D8" s="648"/>
      <c r="E8" s="648"/>
      <c r="F8" s="639" t="s">
        <v>57</v>
      </c>
      <c r="G8" s="639"/>
      <c r="H8" s="639"/>
      <c r="I8" s="639" t="s">
        <v>58</v>
      </c>
      <c r="J8" s="639"/>
      <c r="K8" s="639"/>
      <c r="L8" s="650"/>
      <c r="M8" s="650"/>
    </row>
    <row r="9" spans="1:15" x14ac:dyDescent="0.2">
      <c r="A9" s="786"/>
      <c r="B9" s="579"/>
      <c r="C9" s="640" t="s">
        <v>59</v>
      </c>
      <c r="D9" s="638" t="s">
        <v>60</v>
      </c>
      <c r="E9" s="638" t="s">
        <v>61</v>
      </c>
      <c r="F9" s="205" t="s">
        <v>0</v>
      </c>
      <c r="G9" s="205" t="s">
        <v>62</v>
      </c>
      <c r="H9" s="205" t="s">
        <v>63</v>
      </c>
      <c r="I9" s="205" t="s">
        <v>0</v>
      </c>
      <c r="J9" s="205" t="s">
        <v>64</v>
      </c>
      <c r="K9" s="205" t="s">
        <v>65</v>
      </c>
      <c r="L9" s="650"/>
      <c r="M9" s="650"/>
    </row>
    <row r="10" spans="1:15" x14ac:dyDescent="0.2">
      <c r="A10" s="787"/>
      <c r="B10" s="580"/>
      <c r="C10" s="641"/>
      <c r="D10" s="639"/>
      <c r="E10" s="639"/>
      <c r="F10" s="73" t="s">
        <v>4</v>
      </c>
      <c r="G10" s="74" t="s">
        <v>66</v>
      </c>
      <c r="H10" s="74" t="s">
        <v>67</v>
      </c>
      <c r="I10" s="73" t="s">
        <v>4</v>
      </c>
      <c r="J10" s="74" t="s">
        <v>68</v>
      </c>
      <c r="K10" s="74" t="s">
        <v>69</v>
      </c>
      <c r="L10" s="651"/>
      <c r="M10" s="651"/>
    </row>
    <row r="11" spans="1:15" s="6" customFormat="1" ht="15.75" x14ac:dyDescent="0.2">
      <c r="A11" s="257" t="s">
        <v>377</v>
      </c>
      <c r="B11" s="275" t="s">
        <v>383</v>
      </c>
      <c r="C11" s="276">
        <f t="shared" ref="C11:K11" si="0">C12+C13+C15</f>
        <v>381150413</v>
      </c>
      <c r="D11" s="276">
        <f t="shared" si="0"/>
        <v>12631656</v>
      </c>
      <c r="E11" s="276">
        <f t="shared" si="0"/>
        <v>393782069</v>
      </c>
      <c r="F11" s="276">
        <f t="shared" si="0"/>
        <v>40049030</v>
      </c>
      <c r="G11" s="276">
        <f t="shared" si="0"/>
        <v>24015192</v>
      </c>
      <c r="H11" s="276">
        <f t="shared" si="0"/>
        <v>16033838</v>
      </c>
      <c r="I11" s="276">
        <f t="shared" si="0"/>
        <v>433831099</v>
      </c>
      <c r="J11" s="276">
        <f t="shared" si="0"/>
        <v>28887595</v>
      </c>
      <c r="K11" s="276">
        <f t="shared" si="0"/>
        <v>404943504</v>
      </c>
      <c r="L11" s="700" t="s">
        <v>417</v>
      </c>
      <c r="M11" s="701"/>
    </row>
    <row r="12" spans="1:15" s="6" customFormat="1" x14ac:dyDescent="0.2">
      <c r="A12" s="251" t="s">
        <v>378</v>
      </c>
      <c r="B12" s="277" t="s">
        <v>519</v>
      </c>
      <c r="C12" s="278">
        <v>372692816</v>
      </c>
      <c r="D12" s="278">
        <v>11962453</v>
      </c>
      <c r="E12" s="278">
        <v>384655269</v>
      </c>
      <c r="F12" s="278">
        <v>36250724</v>
      </c>
      <c r="G12" s="278">
        <v>21972787</v>
      </c>
      <c r="H12" s="278">
        <v>14277937</v>
      </c>
      <c r="I12" s="278">
        <v>420905993</v>
      </c>
      <c r="J12" s="278">
        <v>17377904</v>
      </c>
      <c r="K12" s="278">
        <v>403528089</v>
      </c>
      <c r="L12" s="704" t="s">
        <v>314</v>
      </c>
      <c r="M12" s="705"/>
    </row>
    <row r="13" spans="1:15" s="6" customFormat="1" x14ac:dyDescent="0.2">
      <c r="A13" s="285" t="s">
        <v>380</v>
      </c>
      <c r="B13" s="286" t="s">
        <v>384</v>
      </c>
      <c r="C13" s="287">
        <v>750305</v>
      </c>
      <c r="D13" s="287">
        <v>125836</v>
      </c>
      <c r="E13" s="287">
        <v>876141</v>
      </c>
      <c r="F13" s="287">
        <v>459168</v>
      </c>
      <c r="G13" s="287">
        <v>147450</v>
      </c>
      <c r="H13" s="287">
        <v>311718</v>
      </c>
      <c r="I13" s="287">
        <v>1335309</v>
      </c>
      <c r="J13" s="287">
        <v>1034740</v>
      </c>
      <c r="K13" s="287">
        <v>300569</v>
      </c>
      <c r="L13" s="721" t="s">
        <v>418</v>
      </c>
      <c r="M13" s="722"/>
    </row>
    <row r="14" spans="1:15" s="6" customFormat="1" x14ac:dyDescent="0.2">
      <c r="A14" s="282" t="s">
        <v>379</v>
      </c>
      <c r="B14" s="283" t="s">
        <v>385</v>
      </c>
      <c r="C14" s="284">
        <v>750305</v>
      </c>
      <c r="D14" s="284">
        <v>125836</v>
      </c>
      <c r="E14" s="284">
        <v>876141</v>
      </c>
      <c r="F14" s="284">
        <v>459168</v>
      </c>
      <c r="G14" s="284">
        <v>147450</v>
      </c>
      <c r="H14" s="284">
        <v>311718</v>
      </c>
      <c r="I14" s="284">
        <v>1335309</v>
      </c>
      <c r="J14" s="284">
        <v>1034740</v>
      </c>
      <c r="K14" s="284">
        <v>300569</v>
      </c>
      <c r="L14" s="712" t="s">
        <v>520</v>
      </c>
      <c r="M14" s="713"/>
    </row>
    <row r="15" spans="1:15" s="6" customFormat="1" x14ac:dyDescent="0.2">
      <c r="A15" s="285" t="s">
        <v>381</v>
      </c>
      <c r="B15" s="286" t="s">
        <v>386</v>
      </c>
      <c r="C15" s="287">
        <v>7707292</v>
      </c>
      <c r="D15" s="287">
        <v>543367</v>
      </c>
      <c r="E15" s="287">
        <v>8250659</v>
      </c>
      <c r="F15" s="287">
        <v>3339138</v>
      </c>
      <c r="G15" s="287">
        <v>1894955</v>
      </c>
      <c r="H15" s="287">
        <v>1444183</v>
      </c>
      <c r="I15" s="287">
        <v>11589797</v>
      </c>
      <c r="J15" s="287">
        <v>10474951</v>
      </c>
      <c r="K15" s="287">
        <v>1114846</v>
      </c>
      <c r="L15" s="721" t="s">
        <v>419</v>
      </c>
      <c r="M15" s="722"/>
    </row>
    <row r="16" spans="1:15" s="6" customFormat="1" x14ac:dyDescent="0.2">
      <c r="A16" s="271" t="s">
        <v>382</v>
      </c>
      <c r="B16" s="272" t="s">
        <v>518</v>
      </c>
      <c r="C16" s="284">
        <f>E16-D16</f>
        <v>7707292</v>
      </c>
      <c r="D16" s="284">
        <v>543367</v>
      </c>
      <c r="E16" s="284">
        <f>I16-F16</f>
        <v>8250659</v>
      </c>
      <c r="F16" s="284">
        <f>H16+G16</f>
        <v>3339138</v>
      </c>
      <c r="G16" s="284">
        <v>1894955</v>
      </c>
      <c r="H16" s="284">
        <v>1444183</v>
      </c>
      <c r="I16" s="284">
        <f>K16+J16</f>
        <v>11589797</v>
      </c>
      <c r="J16" s="284">
        <v>10474951</v>
      </c>
      <c r="K16" s="284">
        <v>1114846</v>
      </c>
      <c r="L16" s="723" t="s">
        <v>420</v>
      </c>
      <c r="M16" s="723"/>
    </row>
    <row r="17" spans="1:13" s="6" customFormat="1" ht="15.75" x14ac:dyDescent="0.2">
      <c r="A17" s="262" t="s">
        <v>86</v>
      </c>
      <c r="B17" s="288" t="s">
        <v>387</v>
      </c>
      <c r="C17" s="174">
        <f t="shared" ref="C17:K17" si="1">C18+C27+C30+C32+C35+C38+C40+C43+C46+C47+C48+C50+C53+C59+C60+C65+C70+C73+C76+C78+C80+C83</f>
        <v>67149259</v>
      </c>
      <c r="D17" s="174">
        <f t="shared" si="1"/>
        <v>5117138</v>
      </c>
      <c r="E17" s="174">
        <f t="shared" si="1"/>
        <v>72266397</v>
      </c>
      <c r="F17" s="174">
        <f t="shared" si="1"/>
        <v>57149971</v>
      </c>
      <c r="G17" s="174">
        <f t="shared" si="1"/>
        <v>4134009</v>
      </c>
      <c r="H17" s="174">
        <f t="shared" si="1"/>
        <v>53015962</v>
      </c>
      <c r="I17" s="174">
        <f t="shared" si="1"/>
        <v>129416368</v>
      </c>
      <c r="J17" s="174">
        <f t="shared" si="1"/>
        <v>1901326</v>
      </c>
      <c r="K17" s="174">
        <f t="shared" si="1"/>
        <v>127515042</v>
      </c>
      <c r="L17" s="745" t="s">
        <v>421</v>
      </c>
      <c r="M17" s="746"/>
    </row>
    <row r="18" spans="1:13" s="6" customFormat="1" x14ac:dyDescent="0.2">
      <c r="A18" s="251">
        <v>10</v>
      </c>
      <c r="B18" s="277" t="s">
        <v>388</v>
      </c>
      <c r="C18" s="75">
        <f t="shared" ref="C18:J18" si="2">C19+C20+C21+C22+C23+C24+C25+C26</f>
        <v>397963</v>
      </c>
      <c r="D18" s="75">
        <f t="shared" si="2"/>
        <v>50599</v>
      </c>
      <c r="E18" s="75">
        <f t="shared" si="2"/>
        <v>448562</v>
      </c>
      <c r="F18" s="75">
        <f t="shared" si="2"/>
        <v>822671</v>
      </c>
      <c r="G18" s="75">
        <f t="shared" si="2"/>
        <v>112606</v>
      </c>
      <c r="H18" s="75">
        <f t="shared" si="2"/>
        <v>710065</v>
      </c>
      <c r="I18" s="75">
        <f t="shared" si="2"/>
        <v>1271233</v>
      </c>
      <c r="J18" s="75">
        <f t="shared" si="2"/>
        <v>123293</v>
      </c>
      <c r="K18" s="75">
        <f>K19+K20+K21+K22+K23+K24+K25+K26</f>
        <v>1147940</v>
      </c>
      <c r="L18" s="704" t="s">
        <v>422</v>
      </c>
      <c r="M18" s="705"/>
    </row>
    <row r="19" spans="1:13" s="6" customFormat="1" x14ac:dyDescent="0.2">
      <c r="A19" s="279">
        <v>1010</v>
      </c>
      <c r="B19" s="280" t="s">
        <v>389</v>
      </c>
      <c r="C19" s="281">
        <v>12447</v>
      </c>
      <c r="D19" s="281">
        <v>1042</v>
      </c>
      <c r="E19" s="281">
        <v>13489</v>
      </c>
      <c r="F19" s="281">
        <v>21335</v>
      </c>
      <c r="G19" s="281">
        <v>8247</v>
      </c>
      <c r="H19" s="281">
        <v>13088</v>
      </c>
      <c r="I19" s="281">
        <v>34824</v>
      </c>
      <c r="J19" s="281">
        <v>11404</v>
      </c>
      <c r="K19" s="281">
        <v>23420</v>
      </c>
      <c r="L19" s="719" t="s">
        <v>423</v>
      </c>
      <c r="M19" s="720"/>
    </row>
    <row r="20" spans="1:13" s="6" customFormat="1" x14ac:dyDescent="0.2">
      <c r="A20" s="282">
        <v>1030</v>
      </c>
      <c r="B20" s="283" t="s">
        <v>594</v>
      </c>
      <c r="C20" s="284">
        <v>13781</v>
      </c>
      <c r="D20" s="284">
        <v>2416</v>
      </c>
      <c r="E20" s="284">
        <v>16197</v>
      </c>
      <c r="F20" s="284">
        <v>32421</v>
      </c>
      <c r="G20" s="284">
        <v>1530</v>
      </c>
      <c r="H20" s="284">
        <v>30891</v>
      </c>
      <c r="I20" s="284">
        <v>48618</v>
      </c>
      <c r="J20" s="284">
        <v>1713</v>
      </c>
      <c r="K20" s="284">
        <v>46905</v>
      </c>
      <c r="L20" s="712" t="s">
        <v>424</v>
      </c>
      <c r="M20" s="713"/>
    </row>
    <row r="21" spans="1:13" s="6" customFormat="1" x14ac:dyDescent="0.2">
      <c r="A21" s="279">
        <v>1050</v>
      </c>
      <c r="B21" s="280" t="s">
        <v>390</v>
      </c>
      <c r="C21" s="281">
        <v>54564</v>
      </c>
      <c r="D21" s="281">
        <v>3400</v>
      </c>
      <c r="E21" s="281">
        <v>57964</v>
      </c>
      <c r="F21" s="281">
        <v>81802</v>
      </c>
      <c r="G21" s="281">
        <v>7125</v>
      </c>
      <c r="H21" s="281">
        <v>74677</v>
      </c>
      <c r="I21" s="281">
        <v>139766</v>
      </c>
      <c r="J21" s="281">
        <v>10219</v>
      </c>
      <c r="K21" s="281">
        <v>129547</v>
      </c>
      <c r="L21" s="719" t="s">
        <v>425</v>
      </c>
      <c r="M21" s="720"/>
    </row>
    <row r="22" spans="1:13" s="6" customFormat="1" x14ac:dyDescent="0.2">
      <c r="A22" s="282">
        <v>1061</v>
      </c>
      <c r="B22" s="283" t="s">
        <v>391</v>
      </c>
      <c r="C22" s="284">
        <v>82404</v>
      </c>
      <c r="D22" s="284">
        <v>21214</v>
      </c>
      <c r="E22" s="284">
        <v>103618</v>
      </c>
      <c r="F22" s="284">
        <v>329654</v>
      </c>
      <c r="G22" s="284">
        <v>11482</v>
      </c>
      <c r="H22" s="284">
        <v>318172</v>
      </c>
      <c r="I22" s="284">
        <v>433272</v>
      </c>
      <c r="J22" s="284">
        <v>71413</v>
      </c>
      <c r="K22" s="284">
        <v>361859</v>
      </c>
      <c r="L22" s="712" t="s">
        <v>426</v>
      </c>
      <c r="M22" s="713"/>
    </row>
    <row r="23" spans="1:13" s="6" customFormat="1" x14ac:dyDescent="0.2">
      <c r="A23" s="279">
        <v>1071</v>
      </c>
      <c r="B23" s="280" t="s">
        <v>392</v>
      </c>
      <c r="C23" s="281">
        <v>205706</v>
      </c>
      <c r="D23" s="281">
        <v>18377</v>
      </c>
      <c r="E23" s="281">
        <v>224083</v>
      </c>
      <c r="F23" s="281">
        <v>319038</v>
      </c>
      <c r="G23" s="281">
        <v>77040</v>
      </c>
      <c r="H23" s="281">
        <v>241998</v>
      </c>
      <c r="I23" s="281">
        <v>543121</v>
      </c>
      <c r="J23" s="281">
        <v>20225</v>
      </c>
      <c r="K23" s="281">
        <v>522896</v>
      </c>
      <c r="L23" s="719" t="s">
        <v>427</v>
      </c>
      <c r="M23" s="720"/>
    </row>
    <row r="24" spans="1:13" s="6" customFormat="1" x14ac:dyDescent="0.2">
      <c r="A24" s="282">
        <v>1073</v>
      </c>
      <c r="B24" s="283" t="s">
        <v>521</v>
      </c>
      <c r="C24" s="284">
        <f>E24-D24</f>
        <v>7226</v>
      </c>
      <c r="D24" s="284">
        <v>96</v>
      </c>
      <c r="E24" s="284">
        <f>I24-F24</f>
        <v>7322</v>
      </c>
      <c r="F24" s="284">
        <f>H24+G24</f>
        <v>8763</v>
      </c>
      <c r="G24" s="284">
        <v>1970</v>
      </c>
      <c r="H24" s="284">
        <v>6793</v>
      </c>
      <c r="I24" s="284">
        <f>K24+J24</f>
        <v>16085</v>
      </c>
      <c r="J24" s="284">
        <v>1188</v>
      </c>
      <c r="K24" s="284">
        <v>14897</v>
      </c>
      <c r="L24" s="712" t="s">
        <v>428</v>
      </c>
      <c r="M24" s="713"/>
    </row>
    <row r="25" spans="1:13" s="6" customFormat="1" x14ac:dyDescent="0.2">
      <c r="A25" s="279">
        <v>1079</v>
      </c>
      <c r="B25" s="280" t="s">
        <v>523</v>
      </c>
      <c r="C25" s="281">
        <v>19046</v>
      </c>
      <c r="D25" s="281">
        <v>3904</v>
      </c>
      <c r="E25" s="281">
        <v>22950</v>
      </c>
      <c r="F25" s="281">
        <v>21204</v>
      </c>
      <c r="G25" s="281">
        <v>4819</v>
      </c>
      <c r="H25" s="281">
        <v>16385</v>
      </c>
      <c r="I25" s="281">
        <v>44154</v>
      </c>
      <c r="J25" s="281">
        <v>1730</v>
      </c>
      <c r="K25" s="281">
        <v>42424</v>
      </c>
      <c r="L25" s="719" t="s">
        <v>522</v>
      </c>
      <c r="M25" s="720"/>
    </row>
    <row r="26" spans="1:13" s="6" customFormat="1" x14ac:dyDescent="0.2">
      <c r="A26" s="282">
        <v>1080</v>
      </c>
      <c r="B26" s="283" t="s">
        <v>393</v>
      </c>
      <c r="C26" s="284">
        <v>2789</v>
      </c>
      <c r="D26" s="284">
        <v>150</v>
      </c>
      <c r="E26" s="284">
        <v>2939</v>
      </c>
      <c r="F26" s="284">
        <v>8454</v>
      </c>
      <c r="G26" s="284">
        <v>393</v>
      </c>
      <c r="H26" s="284">
        <v>8061</v>
      </c>
      <c r="I26" s="284">
        <v>11393</v>
      </c>
      <c r="J26" s="284">
        <v>5401</v>
      </c>
      <c r="K26" s="284">
        <v>5992</v>
      </c>
      <c r="L26" s="712" t="s">
        <v>429</v>
      </c>
      <c r="M26" s="713"/>
    </row>
    <row r="27" spans="1:13" s="6" customFormat="1" x14ac:dyDescent="0.2">
      <c r="A27" s="285">
        <v>11</v>
      </c>
      <c r="B27" s="286" t="s">
        <v>394</v>
      </c>
      <c r="C27" s="287">
        <f t="shared" ref="C27:J27" si="3">C28+C29</f>
        <v>174874</v>
      </c>
      <c r="D27" s="287">
        <f t="shared" si="3"/>
        <v>38987</v>
      </c>
      <c r="E27" s="287">
        <f t="shared" si="3"/>
        <v>213861</v>
      </c>
      <c r="F27" s="287">
        <f t="shared" si="3"/>
        <v>342793</v>
      </c>
      <c r="G27" s="287">
        <f t="shared" si="3"/>
        <v>55148</v>
      </c>
      <c r="H27" s="287">
        <f t="shared" si="3"/>
        <v>287645</v>
      </c>
      <c r="I27" s="287">
        <f t="shared" si="3"/>
        <v>556654</v>
      </c>
      <c r="J27" s="287">
        <f t="shared" si="3"/>
        <v>85496</v>
      </c>
      <c r="K27" s="287">
        <f>K28+K29</f>
        <v>471158</v>
      </c>
      <c r="L27" s="721" t="s">
        <v>430</v>
      </c>
      <c r="M27" s="722"/>
    </row>
    <row r="28" spans="1:13" s="6" customFormat="1" ht="22.5" x14ac:dyDescent="0.2">
      <c r="A28" s="282">
        <v>1105</v>
      </c>
      <c r="B28" s="283" t="s">
        <v>525</v>
      </c>
      <c r="C28" s="284">
        <v>32274</v>
      </c>
      <c r="D28" s="284">
        <v>11657</v>
      </c>
      <c r="E28" s="284">
        <v>43931</v>
      </c>
      <c r="F28" s="284">
        <v>194817</v>
      </c>
      <c r="G28" s="284">
        <v>20338</v>
      </c>
      <c r="H28" s="284">
        <v>174479</v>
      </c>
      <c r="I28" s="284">
        <v>238748</v>
      </c>
      <c r="J28" s="284">
        <v>37086</v>
      </c>
      <c r="K28" s="284">
        <v>201662</v>
      </c>
      <c r="L28" s="712" t="s">
        <v>524</v>
      </c>
      <c r="M28" s="713"/>
    </row>
    <row r="29" spans="1:13" s="6" customFormat="1" x14ac:dyDescent="0.2">
      <c r="A29" s="279">
        <v>1106</v>
      </c>
      <c r="B29" s="280" t="s">
        <v>526</v>
      </c>
      <c r="C29" s="281">
        <v>142600</v>
      </c>
      <c r="D29" s="281">
        <v>27330</v>
      </c>
      <c r="E29" s="281">
        <v>169930</v>
      </c>
      <c r="F29" s="281">
        <v>147976</v>
      </c>
      <c r="G29" s="281">
        <v>34810</v>
      </c>
      <c r="H29" s="281">
        <v>113166</v>
      </c>
      <c r="I29" s="281">
        <v>317906</v>
      </c>
      <c r="J29" s="281">
        <v>48410</v>
      </c>
      <c r="K29" s="281">
        <v>269496</v>
      </c>
      <c r="L29" s="719" t="s">
        <v>431</v>
      </c>
      <c r="M29" s="720"/>
    </row>
    <row r="30" spans="1:13" s="6" customFormat="1" x14ac:dyDescent="0.2">
      <c r="A30" s="251">
        <v>13</v>
      </c>
      <c r="B30" s="277" t="s">
        <v>395</v>
      </c>
      <c r="C30" s="278">
        <v>42106</v>
      </c>
      <c r="D30" s="278">
        <v>3354</v>
      </c>
      <c r="E30" s="278">
        <v>45460</v>
      </c>
      <c r="F30" s="278">
        <v>62370</v>
      </c>
      <c r="G30" s="278">
        <v>9665</v>
      </c>
      <c r="H30" s="278">
        <v>52705</v>
      </c>
      <c r="I30" s="278">
        <v>107830</v>
      </c>
      <c r="J30" s="278">
        <v>1</v>
      </c>
      <c r="K30" s="278">
        <v>107829</v>
      </c>
      <c r="L30" s="704" t="s">
        <v>432</v>
      </c>
      <c r="M30" s="705"/>
    </row>
    <row r="31" spans="1:13" s="6" customFormat="1" x14ac:dyDescent="0.2">
      <c r="A31" s="279">
        <v>1392</v>
      </c>
      <c r="B31" s="280" t="s">
        <v>593</v>
      </c>
      <c r="C31" s="219">
        <v>42106</v>
      </c>
      <c r="D31" s="219">
        <v>3354</v>
      </c>
      <c r="E31" s="219">
        <v>45460</v>
      </c>
      <c r="F31" s="219">
        <v>62370</v>
      </c>
      <c r="G31" s="219">
        <v>9665</v>
      </c>
      <c r="H31" s="219">
        <v>52705</v>
      </c>
      <c r="I31" s="219">
        <v>107830</v>
      </c>
      <c r="J31" s="219">
        <v>1</v>
      </c>
      <c r="K31" s="219">
        <v>107829</v>
      </c>
      <c r="L31" s="719" t="s">
        <v>433</v>
      </c>
      <c r="M31" s="720"/>
    </row>
    <row r="32" spans="1:13" s="6" customFormat="1" x14ac:dyDescent="0.2">
      <c r="A32" s="251">
        <v>14</v>
      </c>
      <c r="B32" s="277" t="s">
        <v>396</v>
      </c>
      <c r="C32" s="278">
        <f t="shared" ref="C32:J32" si="4">C33+C34</f>
        <v>701048</v>
      </c>
      <c r="D32" s="278">
        <f t="shared" si="4"/>
        <v>11596</v>
      </c>
      <c r="E32" s="278">
        <f t="shared" si="4"/>
        <v>712644</v>
      </c>
      <c r="F32" s="278">
        <f t="shared" si="4"/>
        <v>349953</v>
      </c>
      <c r="G32" s="278">
        <f t="shared" si="4"/>
        <v>111871</v>
      </c>
      <c r="H32" s="278">
        <f t="shared" si="4"/>
        <v>238082</v>
      </c>
      <c r="I32" s="278">
        <f t="shared" si="4"/>
        <v>1062597</v>
      </c>
      <c r="J32" s="278">
        <f t="shared" si="4"/>
        <v>213733</v>
      </c>
      <c r="K32" s="278">
        <f>K33+K34</f>
        <v>848864</v>
      </c>
      <c r="L32" s="704" t="s">
        <v>434</v>
      </c>
      <c r="M32" s="705"/>
    </row>
    <row r="33" spans="1:13" s="6" customFormat="1" x14ac:dyDescent="0.2">
      <c r="A33" s="279">
        <v>1411</v>
      </c>
      <c r="B33" s="280" t="s">
        <v>591</v>
      </c>
      <c r="C33" s="281">
        <v>12012</v>
      </c>
      <c r="D33" s="281">
        <v>1847</v>
      </c>
      <c r="E33" s="281">
        <v>13859</v>
      </c>
      <c r="F33" s="281">
        <v>23990</v>
      </c>
      <c r="G33" s="281">
        <v>1907</v>
      </c>
      <c r="H33" s="281">
        <v>22083</v>
      </c>
      <c r="I33" s="281">
        <v>37849</v>
      </c>
      <c r="J33" s="281">
        <v>1095</v>
      </c>
      <c r="K33" s="281">
        <v>36754</v>
      </c>
      <c r="L33" s="719" t="s">
        <v>592</v>
      </c>
      <c r="M33" s="720"/>
    </row>
    <row r="34" spans="1:13" s="6" customFormat="1" ht="24" customHeight="1" x14ac:dyDescent="0.2">
      <c r="A34" s="282">
        <v>1412</v>
      </c>
      <c r="B34" s="283" t="s">
        <v>590</v>
      </c>
      <c r="C34" s="284">
        <v>689036</v>
      </c>
      <c r="D34" s="284">
        <v>9749</v>
      </c>
      <c r="E34" s="284">
        <v>698785</v>
      </c>
      <c r="F34" s="284">
        <v>325963</v>
      </c>
      <c r="G34" s="284">
        <v>109964</v>
      </c>
      <c r="H34" s="284">
        <v>215999</v>
      </c>
      <c r="I34" s="284">
        <v>1024748</v>
      </c>
      <c r="J34" s="284">
        <v>212638</v>
      </c>
      <c r="K34" s="284">
        <v>812110</v>
      </c>
      <c r="L34" s="712" t="s">
        <v>589</v>
      </c>
      <c r="M34" s="713"/>
    </row>
    <row r="35" spans="1:13" x14ac:dyDescent="0.2">
      <c r="A35" s="285">
        <v>15</v>
      </c>
      <c r="B35" s="286" t="s">
        <v>588</v>
      </c>
      <c r="C35" s="287">
        <f t="shared" ref="C35:J35" si="5">C36+C37</f>
        <v>15416</v>
      </c>
      <c r="D35" s="287">
        <f t="shared" si="5"/>
        <v>225</v>
      </c>
      <c r="E35" s="287">
        <f t="shared" si="5"/>
        <v>15641</v>
      </c>
      <c r="F35" s="287">
        <f t="shared" si="5"/>
        <v>8989</v>
      </c>
      <c r="G35" s="287">
        <f t="shared" si="5"/>
        <v>1221</v>
      </c>
      <c r="H35" s="287">
        <f t="shared" si="5"/>
        <v>7768</v>
      </c>
      <c r="I35" s="287">
        <f t="shared" si="5"/>
        <v>24630</v>
      </c>
      <c r="J35" s="287">
        <f t="shared" si="5"/>
        <v>526</v>
      </c>
      <c r="K35" s="287">
        <f>K36+K37</f>
        <v>24104</v>
      </c>
      <c r="L35" s="721" t="s">
        <v>435</v>
      </c>
      <c r="M35" s="722"/>
    </row>
    <row r="36" spans="1:13" x14ac:dyDescent="0.2">
      <c r="A36" s="282" t="s">
        <v>401</v>
      </c>
      <c r="B36" s="283" t="s">
        <v>587</v>
      </c>
      <c r="C36" s="284">
        <v>2875</v>
      </c>
      <c r="D36" s="284">
        <v>54</v>
      </c>
      <c r="E36" s="284">
        <v>2929</v>
      </c>
      <c r="F36" s="284">
        <v>178</v>
      </c>
      <c r="G36" s="284">
        <v>94</v>
      </c>
      <c r="H36" s="284">
        <v>84</v>
      </c>
      <c r="I36" s="284">
        <v>3107</v>
      </c>
      <c r="J36" s="284">
        <v>526</v>
      </c>
      <c r="K36" s="284">
        <v>2581</v>
      </c>
      <c r="L36" s="712" t="s">
        <v>436</v>
      </c>
      <c r="M36" s="713"/>
    </row>
    <row r="37" spans="1:13" x14ac:dyDescent="0.2">
      <c r="A37" s="279">
        <v>1520</v>
      </c>
      <c r="B37" s="280" t="s">
        <v>398</v>
      </c>
      <c r="C37" s="281">
        <v>12541</v>
      </c>
      <c r="D37" s="281">
        <v>171</v>
      </c>
      <c r="E37" s="281">
        <v>12712</v>
      </c>
      <c r="F37" s="281">
        <v>8811</v>
      </c>
      <c r="G37" s="281">
        <v>1127</v>
      </c>
      <c r="H37" s="281">
        <v>7684</v>
      </c>
      <c r="I37" s="281">
        <v>21523</v>
      </c>
      <c r="J37" s="281">
        <v>0</v>
      </c>
      <c r="K37" s="281">
        <v>21523</v>
      </c>
      <c r="L37" s="719" t="s">
        <v>437</v>
      </c>
      <c r="M37" s="720"/>
    </row>
    <row r="38" spans="1:13" ht="33.75" x14ac:dyDescent="0.2">
      <c r="A38" s="251">
        <v>16</v>
      </c>
      <c r="B38" s="277" t="s">
        <v>584</v>
      </c>
      <c r="C38" s="278">
        <v>320290</v>
      </c>
      <c r="D38" s="278">
        <v>26536</v>
      </c>
      <c r="E38" s="278">
        <v>346826</v>
      </c>
      <c r="F38" s="278">
        <v>342383</v>
      </c>
      <c r="G38" s="278">
        <v>56365</v>
      </c>
      <c r="H38" s="278">
        <v>286018</v>
      </c>
      <c r="I38" s="278">
        <v>689209</v>
      </c>
      <c r="J38" s="278">
        <v>20771</v>
      </c>
      <c r="K38" s="278">
        <v>668438</v>
      </c>
      <c r="L38" s="704" t="s">
        <v>585</v>
      </c>
      <c r="M38" s="705"/>
    </row>
    <row r="39" spans="1:13" x14ac:dyDescent="0.2">
      <c r="A39" s="279">
        <v>1622</v>
      </c>
      <c r="B39" s="280" t="s">
        <v>583</v>
      </c>
      <c r="C39" s="281">
        <v>320290</v>
      </c>
      <c r="D39" s="281">
        <v>26536</v>
      </c>
      <c r="E39" s="281">
        <v>346826</v>
      </c>
      <c r="F39" s="281">
        <v>342383</v>
      </c>
      <c r="G39" s="281">
        <v>56365</v>
      </c>
      <c r="H39" s="281">
        <v>286018</v>
      </c>
      <c r="I39" s="281">
        <v>689209</v>
      </c>
      <c r="J39" s="281">
        <v>20771</v>
      </c>
      <c r="K39" s="281">
        <v>668438</v>
      </c>
      <c r="L39" s="719" t="s">
        <v>586</v>
      </c>
      <c r="M39" s="720"/>
    </row>
    <row r="40" spans="1:13" x14ac:dyDescent="0.2">
      <c r="A40" s="251">
        <v>17</v>
      </c>
      <c r="B40" s="277" t="s">
        <v>582</v>
      </c>
      <c r="C40" s="278">
        <f t="shared" ref="C40:J40" si="6">C41+C42</f>
        <v>45382</v>
      </c>
      <c r="D40" s="278">
        <f t="shared" si="6"/>
        <v>2698</v>
      </c>
      <c r="E40" s="278">
        <f t="shared" si="6"/>
        <v>48080</v>
      </c>
      <c r="F40" s="278">
        <f t="shared" si="6"/>
        <v>65622</v>
      </c>
      <c r="G40" s="278">
        <f t="shared" si="6"/>
        <v>5022</v>
      </c>
      <c r="H40" s="278">
        <f t="shared" si="6"/>
        <v>60600</v>
      </c>
      <c r="I40" s="278">
        <f t="shared" si="6"/>
        <v>113702</v>
      </c>
      <c r="J40" s="278">
        <f t="shared" si="6"/>
        <v>95</v>
      </c>
      <c r="K40" s="278">
        <f>K41+K42</f>
        <v>113607</v>
      </c>
      <c r="L40" s="704" t="s">
        <v>438</v>
      </c>
      <c r="M40" s="705"/>
    </row>
    <row r="41" spans="1:13" x14ac:dyDescent="0.2">
      <c r="A41" s="279">
        <v>1702</v>
      </c>
      <c r="B41" s="280" t="s">
        <v>399</v>
      </c>
      <c r="C41" s="281">
        <v>22838</v>
      </c>
      <c r="D41" s="281">
        <v>1532</v>
      </c>
      <c r="E41" s="281">
        <v>24370</v>
      </c>
      <c r="F41" s="281">
        <v>45648</v>
      </c>
      <c r="G41" s="281">
        <v>2525</v>
      </c>
      <c r="H41" s="281">
        <v>43123</v>
      </c>
      <c r="I41" s="281">
        <v>70018</v>
      </c>
      <c r="J41" s="281">
        <v>95</v>
      </c>
      <c r="K41" s="281">
        <v>69923</v>
      </c>
      <c r="L41" s="719" t="s">
        <v>581</v>
      </c>
      <c r="M41" s="720"/>
    </row>
    <row r="42" spans="1:13" x14ac:dyDescent="0.2">
      <c r="A42" s="282">
        <v>1709</v>
      </c>
      <c r="B42" s="283" t="s">
        <v>400</v>
      </c>
      <c r="C42" s="284">
        <v>22544</v>
      </c>
      <c r="D42" s="284">
        <v>1166</v>
      </c>
      <c r="E42" s="284">
        <v>23710</v>
      </c>
      <c r="F42" s="284">
        <v>19974</v>
      </c>
      <c r="G42" s="284">
        <v>2497</v>
      </c>
      <c r="H42" s="284">
        <v>17477</v>
      </c>
      <c r="I42" s="284">
        <v>43684</v>
      </c>
      <c r="J42" s="284">
        <v>0</v>
      </c>
      <c r="K42" s="284">
        <v>43684</v>
      </c>
      <c r="L42" s="712" t="s">
        <v>440</v>
      </c>
      <c r="M42" s="713"/>
    </row>
    <row r="43" spans="1:13" x14ac:dyDescent="0.2">
      <c r="A43" s="285">
        <v>18</v>
      </c>
      <c r="B43" s="286" t="s">
        <v>580</v>
      </c>
      <c r="C43" s="287">
        <f t="shared" ref="C43:J43" si="7">C44+C45</f>
        <v>637707</v>
      </c>
      <c r="D43" s="287">
        <f t="shared" si="7"/>
        <v>187218</v>
      </c>
      <c r="E43" s="287">
        <f t="shared" si="7"/>
        <v>824925</v>
      </c>
      <c r="F43" s="287">
        <f t="shared" si="7"/>
        <v>383159</v>
      </c>
      <c r="G43" s="287">
        <f t="shared" si="7"/>
        <v>106276</v>
      </c>
      <c r="H43" s="287">
        <f t="shared" si="7"/>
        <v>276883</v>
      </c>
      <c r="I43" s="287">
        <f t="shared" si="7"/>
        <v>1208084</v>
      </c>
      <c r="J43" s="287">
        <f t="shared" si="7"/>
        <v>318604</v>
      </c>
      <c r="K43" s="287">
        <f>K44+K45</f>
        <v>889480</v>
      </c>
      <c r="L43" s="721" t="s">
        <v>441</v>
      </c>
      <c r="M43" s="722"/>
    </row>
    <row r="44" spans="1:13" ht="22.5" x14ac:dyDescent="0.2">
      <c r="A44" s="282">
        <v>1811</v>
      </c>
      <c r="B44" s="283" t="s">
        <v>579</v>
      </c>
      <c r="C44" s="284">
        <v>626880</v>
      </c>
      <c r="D44" s="284">
        <v>187218</v>
      </c>
      <c r="E44" s="284">
        <v>814098</v>
      </c>
      <c r="F44" s="284">
        <v>362973</v>
      </c>
      <c r="G44" s="284">
        <v>105473</v>
      </c>
      <c r="H44" s="284">
        <v>257500</v>
      </c>
      <c r="I44" s="284">
        <v>1177071</v>
      </c>
      <c r="J44" s="284">
        <v>318604</v>
      </c>
      <c r="K44" s="284">
        <v>858467</v>
      </c>
      <c r="L44" s="712" t="s">
        <v>442</v>
      </c>
      <c r="M44" s="713"/>
    </row>
    <row r="45" spans="1:13" ht="28.5" customHeight="1" x14ac:dyDescent="0.2">
      <c r="A45" s="279">
        <v>1820</v>
      </c>
      <c r="B45" s="280" t="s">
        <v>578</v>
      </c>
      <c r="C45" s="281">
        <v>10827</v>
      </c>
      <c r="D45" s="281">
        <v>0</v>
      </c>
      <c r="E45" s="281">
        <v>10827</v>
      </c>
      <c r="F45" s="281">
        <v>20186</v>
      </c>
      <c r="G45" s="281">
        <v>803</v>
      </c>
      <c r="H45" s="281">
        <v>19383</v>
      </c>
      <c r="I45" s="281">
        <v>31013</v>
      </c>
      <c r="J45" s="281">
        <v>0</v>
      </c>
      <c r="K45" s="281">
        <v>31013</v>
      </c>
      <c r="L45" s="719" t="s">
        <v>443</v>
      </c>
      <c r="M45" s="720"/>
    </row>
    <row r="46" spans="1:13" x14ac:dyDescent="0.2">
      <c r="A46" s="418">
        <v>19</v>
      </c>
      <c r="B46" s="298" t="s">
        <v>577</v>
      </c>
      <c r="C46" s="299">
        <v>8821801</v>
      </c>
      <c r="D46" s="299">
        <v>185983</v>
      </c>
      <c r="E46" s="299">
        <v>9007784</v>
      </c>
      <c r="F46" s="299">
        <v>20008694</v>
      </c>
      <c r="G46" s="299">
        <v>432288</v>
      </c>
      <c r="H46" s="299">
        <v>19576406</v>
      </c>
      <c r="I46" s="299">
        <v>29016478</v>
      </c>
      <c r="J46" s="299">
        <v>10506</v>
      </c>
      <c r="K46" s="299">
        <v>29005972</v>
      </c>
      <c r="L46" s="717" t="s">
        <v>444</v>
      </c>
      <c r="M46" s="718"/>
    </row>
    <row r="47" spans="1:13" x14ac:dyDescent="0.2">
      <c r="A47" s="285">
        <v>20</v>
      </c>
      <c r="B47" s="286" t="s">
        <v>576</v>
      </c>
      <c r="C47" s="287">
        <v>45481976</v>
      </c>
      <c r="D47" s="287">
        <v>2252291</v>
      </c>
      <c r="E47" s="287">
        <v>47734267</v>
      </c>
      <c r="F47" s="287">
        <v>12864874</v>
      </c>
      <c r="G47" s="287">
        <v>1647364</v>
      </c>
      <c r="H47" s="287">
        <v>11217510</v>
      </c>
      <c r="I47" s="287">
        <v>60599141</v>
      </c>
      <c r="J47" s="287">
        <v>204044</v>
      </c>
      <c r="K47" s="287">
        <v>60395097</v>
      </c>
      <c r="L47" s="721" t="s">
        <v>445</v>
      </c>
      <c r="M47" s="722"/>
    </row>
    <row r="48" spans="1:13" ht="22.5" x14ac:dyDescent="0.2">
      <c r="A48" s="251">
        <v>21</v>
      </c>
      <c r="B48" s="277" t="s">
        <v>571</v>
      </c>
      <c r="C48" s="278">
        <v>13481</v>
      </c>
      <c r="D48" s="278">
        <v>531</v>
      </c>
      <c r="E48" s="278">
        <v>14012</v>
      </c>
      <c r="F48" s="278">
        <v>16147</v>
      </c>
      <c r="G48" s="278">
        <v>2289</v>
      </c>
      <c r="H48" s="278">
        <v>13858</v>
      </c>
      <c r="I48" s="278">
        <v>30159</v>
      </c>
      <c r="J48" s="278">
        <v>390</v>
      </c>
      <c r="K48" s="278">
        <v>29769</v>
      </c>
      <c r="L48" s="704" t="s">
        <v>569</v>
      </c>
      <c r="M48" s="705"/>
    </row>
    <row r="49" spans="1:13" ht="22.5" x14ac:dyDescent="0.2">
      <c r="A49" s="279">
        <v>2100</v>
      </c>
      <c r="B49" s="280" t="s">
        <v>572</v>
      </c>
      <c r="C49" s="281">
        <v>13481</v>
      </c>
      <c r="D49" s="281">
        <v>531</v>
      </c>
      <c r="E49" s="281">
        <v>14012</v>
      </c>
      <c r="F49" s="281">
        <v>16147</v>
      </c>
      <c r="G49" s="281">
        <v>2289</v>
      </c>
      <c r="H49" s="281">
        <v>13858</v>
      </c>
      <c r="I49" s="281">
        <v>30159</v>
      </c>
      <c r="J49" s="281">
        <v>390</v>
      </c>
      <c r="K49" s="281">
        <v>29769</v>
      </c>
      <c r="L49" s="719" t="s">
        <v>597</v>
      </c>
      <c r="M49" s="720"/>
    </row>
    <row r="50" spans="1:13" x14ac:dyDescent="0.2">
      <c r="A50" s="251">
        <v>22</v>
      </c>
      <c r="B50" s="277" t="s">
        <v>573</v>
      </c>
      <c r="C50" s="278">
        <v>477969</v>
      </c>
      <c r="D50" s="278">
        <v>89378</v>
      </c>
      <c r="E50" s="278">
        <v>567347</v>
      </c>
      <c r="F50" s="278">
        <v>966379</v>
      </c>
      <c r="G50" s="278">
        <v>72818</v>
      </c>
      <c r="H50" s="278">
        <v>893561</v>
      </c>
      <c r="I50" s="278">
        <v>1533726</v>
      </c>
      <c r="J50" s="278">
        <v>47671</v>
      </c>
      <c r="K50" s="278">
        <v>1486055</v>
      </c>
      <c r="L50" s="704" t="s">
        <v>446</v>
      </c>
      <c r="M50" s="705"/>
    </row>
    <row r="51" spans="1:13" ht="22.5" x14ac:dyDescent="0.2">
      <c r="A51" s="289">
        <v>2211</v>
      </c>
      <c r="B51" s="290" t="s">
        <v>572</v>
      </c>
      <c r="C51" s="291">
        <v>2336</v>
      </c>
      <c r="D51" s="291">
        <v>0</v>
      </c>
      <c r="E51" s="291">
        <v>2336</v>
      </c>
      <c r="F51" s="291">
        <v>970</v>
      </c>
      <c r="G51" s="291">
        <v>165</v>
      </c>
      <c r="H51" s="291">
        <v>805</v>
      </c>
      <c r="I51" s="291">
        <v>3306</v>
      </c>
      <c r="J51" s="291">
        <v>0</v>
      </c>
      <c r="K51" s="291">
        <v>3306</v>
      </c>
      <c r="L51" s="706" t="s">
        <v>570</v>
      </c>
      <c r="M51" s="707"/>
    </row>
    <row r="52" spans="1:13" x14ac:dyDescent="0.2">
      <c r="A52" s="282">
        <v>2220</v>
      </c>
      <c r="B52" s="283" t="s">
        <v>402</v>
      </c>
      <c r="C52" s="284">
        <v>475633</v>
      </c>
      <c r="D52" s="284">
        <v>89378</v>
      </c>
      <c r="E52" s="284">
        <v>565011</v>
      </c>
      <c r="F52" s="284">
        <v>965409</v>
      </c>
      <c r="G52" s="284">
        <v>72653</v>
      </c>
      <c r="H52" s="284">
        <v>892756</v>
      </c>
      <c r="I52" s="284">
        <v>1530420</v>
      </c>
      <c r="J52" s="284">
        <v>47671</v>
      </c>
      <c r="K52" s="284">
        <v>1482749</v>
      </c>
      <c r="L52" s="712" t="s">
        <v>447</v>
      </c>
      <c r="M52" s="713"/>
    </row>
    <row r="53" spans="1:13" s="202" customFormat="1" x14ac:dyDescent="0.2">
      <c r="A53" s="292">
        <v>23</v>
      </c>
      <c r="B53" s="293" t="s">
        <v>575</v>
      </c>
      <c r="C53" s="294">
        <f t="shared" ref="C53:J53" si="8">C54+C55+C56+C57+C58</f>
        <v>3086466</v>
      </c>
      <c r="D53" s="294">
        <f t="shared" si="8"/>
        <v>691478</v>
      </c>
      <c r="E53" s="294">
        <f t="shared" si="8"/>
        <v>3777944</v>
      </c>
      <c r="F53" s="294">
        <f t="shared" si="8"/>
        <v>5858638</v>
      </c>
      <c r="G53" s="294">
        <f t="shared" si="8"/>
        <v>354990</v>
      </c>
      <c r="H53" s="294">
        <f t="shared" si="8"/>
        <v>5503648</v>
      </c>
      <c r="I53" s="294">
        <f t="shared" si="8"/>
        <v>9636582</v>
      </c>
      <c r="J53" s="294">
        <f t="shared" si="8"/>
        <v>458550</v>
      </c>
      <c r="K53" s="294">
        <f>K54+K55+K56+K57+K58</f>
        <v>9178032</v>
      </c>
      <c r="L53" s="710" t="s">
        <v>448</v>
      </c>
      <c r="M53" s="711"/>
    </row>
    <row r="54" spans="1:13" x14ac:dyDescent="0.2">
      <c r="A54" s="282">
        <v>2310</v>
      </c>
      <c r="B54" s="283" t="s">
        <v>404</v>
      </c>
      <c r="C54" s="284">
        <v>66811</v>
      </c>
      <c r="D54" s="284">
        <v>5549</v>
      </c>
      <c r="E54" s="284">
        <v>72360</v>
      </c>
      <c r="F54" s="284">
        <v>126664</v>
      </c>
      <c r="G54" s="284">
        <v>13772</v>
      </c>
      <c r="H54" s="284">
        <v>112892</v>
      </c>
      <c r="I54" s="284">
        <v>199024</v>
      </c>
      <c r="J54" s="284">
        <v>2488</v>
      </c>
      <c r="K54" s="284">
        <v>196536</v>
      </c>
      <c r="L54" s="712" t="s">
        <v>449</v>
      </c>
      <c r="M54" s="713"/>
    </row>
    <row r="55" spans="1:13" x14ac:dyDescent="0.2">
      <c r="A55" s="279">
        <v>2394</v>
      </c>
      <c r="B55" s="280" t="s">
        <v>405</v>
      </c>
      <c r="C55" s="291">
        <v>985596</v>
      </c>
      <c r="D55" s="291">
        <v>211453</v>
      </c>
      <c r="E55" s="291">
        <v>1197049</v>
      </c>
      <c r="F55" s="291">
        <v>764121</v>
      </c>
      <c r="G55" s="291">
        <v>46990</v>
      </c>
      <c r="H55" s="291">
        <v>717131</v>
      </c>
      <c r="I55" s="291">
        <v>1961170</v>
      </c>
      <c r="J55" s="291">
        <v>234602</v>
      </c>
      <c r="K55" s="291">
        <v>1726568</v>
      </c>
      <c r="L55" s="719" t="s">
        <v>450</v>
      </c>
      <c r="M55" s="720"/>
    </row>
    <row r="56" spans="1:13" x14ac:dyDescent="0.2">
      <c r="A56" s="282">
        <v>2395</v>
      </c>
      <c r="B56" s="283" t="s">
        <v>565</v>
      </c>
      <c r="C56" s="284">
        <v>1662274</v>
      </c>
      <c r="D56" s="284">
        <v>443034</v>
      </c>
      <c r="E56" s="284">
        <v>2105308</v>
      </c>
      <c r="F56" s="284">
        <v>4586061</v>
      </c>
      <c r="G56" s="284">
        <v>236078</v>
      </c>
      <c r="H56" s="284">
        <v>4349983</v>
      </c>
      <c r="I56" s="284">
        <v>6691369</v>
      </c>
      <c r="J56" s="284">
        <v>217597</v>
      </c>
      <c r="K56" s="284">
        <v>6473772</v>
      </c>
      <c r="L56" s="712" t="s">
        <v>451</v>
      </c>
      <c r="M56" s="713"/>
    </row>
    <row r="57" spans="1:13" x14ac:dyDescent="0.2">
      <c r="A57" s="289">
        <v>2396</v>
      </c>
      <c r="B57" s="290" t="s">
        <v>406</v>
      </c>
      <c r="C57" s="291">
        <v>57031</v>
      </c>
      <c r="D57" s="291">
        <v>7108</v>
      </c>
      <c r="E57" s="291">
        <v>64139</v>
      </c>
      <c r="F57" s="291">
        <v>100976</v>
      </c>
      <c r="G57" s="291">
        <v>19180</v>
      </c>
      <c r="H57" s="291">
        <v>81796</v>
      </c>
      <c r="I57" s="291">
        <v>165115</v>
      </c>
      <c r="J57" s="291">
        <v>2446</v>
      </c>
      <c r="K57" s="291">
        <v>162669</v>
      </c>
      <c r="L57" s="706" t="s">
        <v>452</v>
      </c>
      <c r="M57" s="707"/>
    </row>
    <row r="58" spans="1:13" x14ac:dyDescent="0.2">
      <c r="A58" s="282">
        <v>2399</v>
      </c>
      <c r="B58" s="283" t="s">
        <v>564</v>
      </c>
      <c r="C58" s="284">
        <v>314754</v>
      </c>
      <c r="D58" s="284">
        <v>24334</v>
      </c>
      <c r="E58" s="284">
        <v>339088</v>
      </c>
      <c r="F58" s="284">
        <v>280816</v>
      </c>
      <c r="G58" s="284">
        <v>38970</v>
      </c>
      <c r="H58" s="284">
        <v>241846</v>
      </c>
      <c r="I58" s="284">
        <v>619904</v>
      </c>
      <c r="J58" s="284">
        <v>1417</v>
      </c>
      <c r="K58" s="284">
        <v>618487</v>
      </c>
      <c r="L58" s="712" t="s">
        <v>563</v>
      </c>
      <c r="M58" s="713"/>
    </row>
    <row r="59" spans="1:13" x14ac:dyDescent="0.2">
      <c r="A59" s="285">
        <v>24</v>
      </c>
      <c r="B59" s="286" t="s">
        <v>407</v>
      </c>
      <c r="C59" s="294">
        <v>4532353</v>
      </c>
      <c r="D59" s="294">
        <v>1249104</v>
      </c>
      <c r="E59" s="294">
        <v>5781457</v>
      </c>
      <c r="F59" s="294">
        <v>10683045</v>
      </c>
      <c r="G59" s="294">
        <v>849959</v>
      </c>
      <c r="H59" s="294">
        <v>9833086</v>
      </c>
      <c r="I59" s="294">
        <v>16464502</v>
      </c>
      <c r="J59" s="294">
        <v>125404</v>
      </c>
      <c r="K59" s="294">
        <v>16339098</v>
      </c>
      <c r="L59" s="764" t="s">
        <v>453</v>
      </c>
      <c r="M59" s="765"/>
    </row>
    <row r="60" spans="1:13" ht="22.5" x14ac:dyDescent="0.2">
      <c r="A60" s="305">
        <v>25</v>
      </c>
      <c r="B60" s="277" t="s">
        <v>566</v>
      </c>
      <c r="C60" s="278">
        <f t="shared" ref="C60:J60" si="9">C61+C62+C63+C64</f>
        <v>1789631</v>
      </c>
      <c r="D60" s="278">
        <f t="shared" si="9"/>
        <v>119504</v>
      </c>
      <c r="E60" s="278">
        <f t="shared" si="9"/>
        <v>1909135</v>
      </c>
      <c r="F60" s="278">
        <f t="shared" si="9"/>
        <v>2468330</v>
      </c>
      <c r="G60" s="278">
        <f t="shared" si="9"/>
        <v>220289</v>
      </c>
      <c r="H60" s="278">
        <f t="shared" si="9"/>
        <v>2248041</v>
      </c>
      <c r="I60" s="278">
        <f t="shared" si="9"/>
        <v>4377465</v>
      </c>
      <c r="J60" s="278">
        <f t="shared" si="9"/>
        <v>75505</v>
      </c>
      <c r="K60" s="278">
        <f>K61+K62+K63+K64</f>
        <v>4301960</v>
      </c>
      <c r="L60" s="704" t="s">
        <v>562</v>
      </c>
      <c r="M60" s="705"/>
    </row>
    <row r="61" spans="1:13" x14ac:dyDescent="0.2">
      <c r="A61" s="289">
        <v>2511</v>
      </c>
      <c r="B61" s="290" t="s">
        <v>408</v>
      </c>
      <c r="C61" s="291">
        <v>1694075</v>
      </c>
      <c r="D61" s="291">
        <v>112564</v>
      </c>
      <c r="E61" s="291">
        <v>1806639</v>
      </c>
      <c r="F61" s="291">
        <v>2326163</v>
      </c>
      <c r="G61" s="291">
        <v>188325</v>
      </c>
      <c r="H61" s="291">
        <v>2137838</v>
      </c>
      <c r="I61" s="291">
        <v>4132802</v>
      </c>
      <c r="J61" s="291">
        <v>72606</v>
      </c>
      <c r="K61" s="291">
        <v>4060196</v>
      </c>
      <c r="L61" s="706" t="s">
        <v>454</v>
      </c>
      <c r="M61" s="707"/>
    </row>
    <row r="62" spans="1:13" ht="20.25" customHeight="1" x14ac:dyDescent="0.2">
      <c r="A62" s="282">
        <v>2591</v>
      </c>
      <c r="B62" s="283" t="s">
        <v>560</v>
      </c>
      <c r="C62" s="284">
        <v>22089</v>
      </c>
      <c r="D62" s="284">
        <v>1696</v>
      </c>
      <c r="E62" s="284">
        <v>23785</v>
      </c>
      <c r="F62" s="284">
        <v>30380</v>
      </c>
      <c r="G62" s="284">
        <v>20862</v>
      </c>
      <c r="H62" s="284">
        <v>9518</v>
      </c>
      <c r="I62" s="284">
        <v>54165</v>
      </c>
      <c r="J62" s="284">
        <v>11</v>
      </c>
      <c r="K62" s="284">
        <v>54154</v>
      </c>
      <c r="L62" s="712" t="s">
        <v>561</v>
      </c>
      <c r="M62" s="713"/>
    </row>
    <row r="63" spans="1:13" x14ac:dyDescent="0.2">
      <c r="A63" s="289">
        <v>2592</v>
      </c>
      <c r="B63" s="290" t="s">
        <v>567</v>
      </c>
      <c r="C63" s="291">
        <v>50137</v>
      </c>
      <c r="D63" s="291">
        <v>2115</v>
      </c>
      <c r="E63" s="291">
        <v>52252</v>
      </c>
      <c r="F63" s="291">
        <v>66688</v>
      </c>
      <c r="G63" s="291">
        <v>3191</v>
      </c>
      <c r="H63" s="291">
        <v>63497</v>
      </c>
      <c r="I63" s="291">
        <v>118940</v>
      </c>
      <c r="J63" s="291">
        <v>2888</v>
      </c>
      <c r="K63" s="291">
        <v>116052</v>
      </c>
      <c r="L63" s="706" t="s">
        <v>455</v>
      </c>
      <c r="M63" s="707"/>
    </row>
    <row r="64" spans="1:13" x14ac:dyDescent="0.2">
      <c r="A64" s="282">
        <v>2599</v>
      </c>
      <c r="B64" s="283" t="s">
        <v>558</v>
      </c>
      <c r="C64" s="284">
        <v>23330</v>
      </c>
      <c r="D64" s="284">
        <v>3129</v>
      </c>
      <c r="E64" s="284">
        <v>26459</v>
      </c>
      <c r="F64" s="284">
        <v>45099</v>
      </c>
      <c r="G64" s="284">
        <v>7911</v>
      </c>
      <c r="H64" s="284">
        <v>37188</v>
      </c>
      <c r="I64" s="284">
        <v>71558</v>
      </c>
      <c r="J64" s="284">
        <v>0</v>
      </c>
      <c r="K64" s="284">
        <v>71558</v>
      </c>
      <c r="L64" s="712" t="s">
        <v>559</v>
      </c>
      <c r="M64" s="713"/>
    </row>
    <row r="65" spans="1:13" x14ac:dyDescent="0.2">
      <c r="A65" s="292">
        <v>27</v>
      </c>
      <c r="B65" s="293" t="s">
        <v>409</v>
      </c>
      <c r="C65" s="294">
        <f t="shared" ref="C65:J65" si="10">C66+C67+C68+C69</f>
        <v>9785</v>
      </c>
      <c r="D65" s="294">
        <f t="shared" si="10"/>
        <v>145522</v>
      </c>
      <c r="E65" s="294">
        <f t="shared" si="10"/>
        <v>155307</v>
      </c>
      <c r="F65" s="294">
        <f t="shared" si="10"/>
        <v>1209932</v>
      </c>
      <c r="G65" s="294">
        <f t="shared" si="10"/>
        <v>26955</v>
      </c>
      <c r="H65" s="294">
        <f t="shared" si="10"/>
        <v>1182977</v>
      </c>
      <c r="I65" s="294">
        <f t="shared" si="10"/>
        <v>1365239</v>
      </c>
      <c r="J65" s="294">
        <f t="shared" si="10"/>
        <v>17204</v>
      </c>
      <c r="K65" s="294">
        <f>K66+K67+K68+K69</f>
        <v>1348035</v>
      </c>
      <c r="L65" s="710" t="s">
        <v>456</v>
      </c>
      <c r="M65" s="711"/>
    </row>
    <row r="66" spans="1:13" ht="21" customHeight="1" x14ac:dyDescent="0.2">
      <c r="A66" s="282">
        <v>2710</v>
      </c>
      <c r="B66" s="283" t="s">
        <v>555</v>
      </c>
      <c r="C66" s="284">
        <v>47286</v>
      </c>
      <c r="D66" s="284">
        <v>5272</v>
      </c>
      <c r="E66" s="284">
        <v>52558</v>
      </c>
      <c r="F66" s="284">
        <v>83924</v>
      </c>
      <c r="G66" s="284">
        <v>7526</v>
      </c>
      <c r="H66" s="284">
        <v>76398</v>
      </c>
      <c r="I66" s="284">
        <v>136482</v>
      </c>
      <c r="J66" s="284">
        <v>4114</v>
      </c>
      <c r="K66" s="284">
        <v>132368</v>
      </c>
      <c r="L66" s="712" t="s">
        <v>556</v>
      </c>
      <c r="M66" s="713"/>
    </row>
    <row r="67" spans="1:13" ht="22.5" x14ac:dyDescent="0.2">
      <c r="A67" s="289">
        <v>2730</v>
      </c>
      <c r="B67" s="290" t="s">
        <v>554</v>
      </c>
      <c r="C67" s="291">
        <v>-83605</v>
      </c>
      <c r="D67" s="291">
        <v>127828</v>
      </c>
      <c r="E67" s="291">
        <v>44223</v>
      </c>
      <c r="F67" s="291">
        <v>1006311</v>
      </c>
      <c r="G67" s="291">
        <v>8991</v>
      </c>
      <c r="H67" s="291">
        <v>997320</v>
      </c>
      <c r="I67" s="291">
        <v>1050534</v>
      </c>
      <c r="J67" s="291">
        <v>0</v>
      </c>
      <c r="K67" s="291">
        <v>1050534</v>
      </c>
      <c r="L67" s="706" t="s">
        <v>557</v>
      </c>
      <c r="M67" s="707"/>
    </row>
    <row r="68" spans="1:13" x14ac:dyDescent="0.2">
      <c r="A68" s="282">
        <v>2740</v>
      </c>
      <c r="B68" s="283" t="s">
        <v>553</v>
      </c>
      <c r="C68" s="284">
        <v>267</v>
      </c>
      <c r="D68" s="284">
        <v>1203</v>
      </c>
      <c r="E68" s="284">
        <v>1470</v>
      </c>
      <c r="F68" s="284">
        <v>896</v>
      </c>
      <c r="G68" s="284">
        <v>343</v>
      </c>
      <c r="H68" s="284">
        <v>553</v>
      </c>
      <c r="I68" s="284">
        <v>2366</v>
      </c>
      <c r="J68" s="284">
        <v>3</v>
      </c>
      <c r="K68" s="284">
        <v>2363</v>
      </c>
      <c r="L68" s="712" t="s">
        <v>457</v>
      </c>
      <c r="M68" s="713"/>
    </row>
    <row r="69" spans="1:13" x14ac:dyDescent="0.2">
      <c r="A69" s="289">
        <v>2790</v>
      </c>
      <c r="B69" s="290" t="s">
        <v>552</v>
      </c>
      <c r="C69" s="291">
        <v>45837</v>
      </c>
      <c r="D69" s="291">
        <v>11219</v>
      </c>
      <c r="E69" s="291">
        <v>57056</v>
      </c>
      <c r="F69" s="291">
        <v>118801</v>
      </c>
      <c r="G69" s="291">
        <v>10095</v>
      </c>
      <c r="H69" s="291">
        <v>108706</v>
      </c>
      <c r="I69" s="291">
        <v>175857</v>
      </c>
      <c r="J69" s="291">
        <v>13087</v>
      </c>
      <c r="K69" s="291">
        <v>162770</v>
      </c>
      <c r="L69" s="706" t="s">
        <v>458</v>
      </c>
      <c r="M69" s="707"/>
    </row>
    <row r="70" spans="1:13" x14ac:dyDescent="0.2">
      <c r="A70" s="305">
        <v>28</v>
      </c>
      <c r="B70" s="277" t="s">
        <v>551</v>
      </c>
      <c r="C70" s="278">
        <f t="shared" ref="C70:J70" si="11">C71+C72</f>
        <v>69575</v>
      </c>
      <c r="D70" s="278">
        <f t="shared" si="11"/>
        <v>5540</v>
      </c>
      <c r="E70" s="278">
        <f t="shared" si="11"/>
        <v>75115</v>
      </c>
      <c r="F70" s="278">
        <f t="shared" si="11"/>
        <v>154947</v>
      </c>
      <c r="G70" s="278">
        <f t="shared" si="11"/>
        <v>5844</v>
      </c>
      <c r="H70" s="278">
        <f t="shared" si="11"/>
        <v>149103</v>
      </c>
      <c r="I70" s="278">
        <f t="shared" si="11"/>
        <v>230062</v>
      </c>
      <c r="J70" s="278">
        <f t="shared" si="11"/>
        <v>1870</v>
      </c>
      <c r="K70" s="278">
        <f>K71+K72</f>
        <v>228192</v>
      </c>
      <c r="L70" s="704" t="s">
        <v>459</v>
      </c>
      <c r="M70" s="705"/>
    </row>
    <row r="71" spans="1:13" ht="45" x14ac:dyDescent="0.2">
      <c r="A71" s="289">
        <v>2810</v>
      </c>
      <c r="B71" s="290" t="s">
        <v>549</v>
      </c>
      <c r="C71" s="291">
        <v>64659</v>
      </c>
      <c r="D71" s="291">
        <v>4207</v>
      </c>
      <c r="E71" s="291">
        <v>68866</v>
      </c>
      <c r="F71" s="291">
        <v>142910</v>
      </c>
      <c r="G71" s="291">
        <v>3738</v>
      </c>
      <c r="H71" s="291">
        <v>139172</v>
      </c>
      <c r="I71" s="291">
        <v>211776</v>
      </c>
      <c r="J71" s="291">
        <v>1533</v>
      </c>
      <c r="K71" s="291">
        <v>210243</v>
      </c>
      <c r="L71" s="706" t="s">
        <v>550</v>
      </c>
      <c r="M71" s="707"/>
    </row>
    <row r="72" spans="1:13" ht="34.5" customHeight="1" x14ac:dyDescent="0.2">
      <c r="A72" s="282">
        <v>2820</v>
      </c>
      <c r="B72" s="283" t="s">
        <v>548</v>
      </c>
      <c r="C72" s="284">
        <v>4916</v>
      </c>
      <c r="D72" s="284">
        <v>1333</v>
      </c>
      <c r="E72" s="284">
        <v>6249</v>
      </c>
      <c r="F72" s="284">
        <v>12037</v>
      </c>
      <c r="G72" s="284">
        <v>2106</v>
      </c>
      <c r="H72" s="284">
        <v>9931</v>
      </c>
      <c r="I72" s="284">
        <v>18286</v>
      </c>
      <c r="J72" s="284">
        <v>337</v>
      </c>
      <c r="K72" s="284">
        <v>17949</v>
      </c>
      <c r="L72" s="712" t="s">
        <v>547</v>
      </c>
      <c r="M72" s="713"/>
    </row>
    <row r="73" spans="1:13" x14ac:dyDescent="0.2">
      <c r="A73" s="292">
        <v>29</v>
      </c>
      <c r="B73" s="293" t="s">
        <v>545</v>
      </c>
      <c r="C73" s="294">
        <f t="shared" ref="C73:J73" si="12">C74+C75</f>
        <v>46556</v>
      </c>
      <c r="D73" s="294">
        <f t="shared" si="12"/>
        <v>3302</v>
      </c>
      <c r="E73" s="294">
        <f t="shared" si="12"/>
        <v>49858</v>
      </c>
      <c r="F73" s="294">
        <f t="shared" si="12"/>
        <v>32724</v>
      </c>
      <c r="G73" s="294">
        <f t="shared" si="12"/>
        <v>4842</v>
      </c>
      <c r="H73" s="294">
        <f t="shared" si="12"/>
        <v>27882</v>
      </c>
      <c r="I73" s="294">
        <f t="shared" si="12"/>
        <v>82582</v>
      </c>
      <c r="J73" s="294">
        <f t="shared" si="12"/>
        <v>28825</v>
      </c>
      <c r="K73" s="294">
        <f>K74+K75</f>
        <v>53757</v>
      </c>
      <c r="L73" s="710" t="s">
        <v>546</v>
      </c>
      <c r="M73" s="711"/>
    </row>
    <row r="74" spans="1:13" ht="22.5" x14ac:dyDescent="0.2">
      <c r="A74" s="282">
        <v>2920</v>
      </c>
      <c r="B74" s="283" t="s">
        <v>544</v>
      </c>
      <c r="C74" s="284">
        <v>44207</v>
      </c>
      <c r="D74" s="284">
        <v>3302</v>
      </c>
      <c r="E74" s="284">
        <v>47509</v>
      </c>
      <c r="F74" s="284">
        <v>28855</v>
      </c>
      <c r="G74" s="284">
        <v>4454</v>
      </c>
      <c r="H74" s="284">
        <v>24401</v>
      </c>
      <c r="I74" s="284">
        <v>76364</v>
      </c>
      <c r="J74" s="284">
        <v>28825</v>
      </c>
      <c r="K74" s="284">
        <v>47539</v>
      </c>
      <c r="L74" s="712" t="s">
        <v>543</v>
      </c>
      <c r="M74" s="713"/>
    </row>
    <row r="75" spans="1:13" x14ac:dyDescent="0.2">
      <c r="A75" s="289">
        <v>2930</v>
      </c>
      <c r="B75" s="290" t="s">
        <v>541</v>
      </c>
      <c r="C75" s="291">
        <v>2349</v>
      </c>
      <c r="D75" s="291">
        <v>0</v>
      </c>
      <c r="E75" s="291">
        <v>2349</v>
      </c>
      <c r="F75" s="291">
        <v>3869</v>
      </c>
      <c r="G75" s="291">
        <v>388</v>
      </c>
      <c r="H75" s="291">
        <v>3481</v>
      </c>
      <c r="I75" s="291">
        <v>6218</v>
      </c>
      <c r="J75" s="291">
        <v>0</v>
      </c>
      <c r="K75" s="291">
        <v>6218</v>
      </c>
      <c r="L75" s="706" t="s">
        <v>542</v>
      </c>
      <c r="M75" s="707"/>
    </row>
    <row r="76" spans="1:13" x14ac:dyDescent="0.2">
      <c r="A76" s="443">
        <v>30</v>
      </c>
      <c r="B76" s="277" t="s">
        <v>411</v>
      </c>
      <c r="C76" s="278">
        <v>114414</v>
      </c>
      <c r="D76" s="278">
        <v>20208</v>
      </c>
      <c r="E76" s="278">
        <v>134622</v>
      </c>
      <c r="F76" s="278">
        <v>283130</v>
      </c>
      <c r="G76" s="278">
        <v>16282</v>
      </c>
      <c r="H76" s="278">
        <v>266848</v>
      </c>
      <c r="I76" s="278">
        <v>417752</v>
      </c>
      <c r="J76" s="278">
        <v>0</v>
      </c>
      <c r="K76" s="278">
        <v>417752</v>
      </c>
      <c r="L76" s="704" t="s">
        <v>460</v>
      </c>
      <c r="M76" s="705"/>
    </row>
    <row r="77" spans="1:13" x14ac:dyDescent="0.2">
      <c r="A77" s="289">
        <v>3011</v>
      </c>
      <c r="B77" s="290" t="s">
        <v>540</v>
      </c>
      <c r="C77" s="291">
        <v>114414</v>
      </c>
      <c r="D77" s="291">
        <v>20208</v>
      </c>
      <c r="E77" s="291">
        <v>134622</v>
      </c>
      <c r="F77" s="291">
        <v>283130</v>
      </c>
      <c r="G77" s="291">
        <v>16282</v>
      </c>
      <c r="H77" s="291">
        <v>266848</v>
      </c>
      <c r="I77" s="291">
        <v>417752</v>
      </c>
      <c r="J77" s="291">
        <v>0</v>
      </c>
      <c r="K77" s="291">
        <v>417752</v>
      </c>
      <c r="L77" s="706" t="s">
        <v>461</v>
      </c>
      <c r="M77" s="707"/>
    </row>
    <row r="78" spans="1:13" x14ac:dyDescent="0.2">
      <c r="A78" s="443">
        <v>31</v>
      </c>
      <c r="B78" s="277" t="s">
        <v>412</v>
      </c>
      <c r="C78" s="278">
        <v>386027</v>
      </c>
      <c r="D78" s="278">
        <v>18853</v>
      </c>
      <c r="E78" s="278">
        <v>404880</v>
      </c>
      <c r="F78" s="278">
        <v>204797</v>
      </c>
      <c r="G78" s="278">
        <v>36074</v>
      </c>
      <c r="H78" s="278">
        <v>168723</v>
      </c>
      <c r="I78" s="278">
        <v>609677</v>
      </c>
      <c r="J78" s="278">
        <v>165030</v>
      </c>
      <c r="K78" s="278">
        <v>444647</v>
      </c>
      <c r="L78" s="704" t="s">
        <v>462</v>
      </c>
      <c r="M78" s="705"/>
    </row>
    <row r="79" spans="1:13" x14ac:dyDescent="0.2">
      <c r="A79" s="289">
        <v>3100</v>
      </c>
      <c r="B79" s="290" t="s">
        <v>412</v>
      </c>
      <c r="C79" s="291">
        <v>386027</v>
      </c>
      <c r="D79" s="291">
        <v>18853</v>
      </c>
      <c r="E79" s="291">
        <v>404880</v>
      </c>
      <c r="F79" s="291">
        <v>204797</v>
      </c>
      <c r="G79" s="291">
        <v>36074</v>
      </c>
      <c r="H79" s="291">
        <v>168723</v>
      </c>
      <c r="I79" s="291">
        <v>609677</v>
      </c>
      <c r="J79" s="291">
        <v>165030</v>
      </c>
      <c r="K79" s="291">
        <v>444647</v>
      </c>
      <c r="L79" s="706" t="s">
        <v>463</v>
      </c>
      <c r="M79" s="707"/>
    </row>
    <row r="80" spans="1:13" x14ac:dyDescent="0.2">
      <c r="A80" s="444">
        <v>32</v>
      </c>
      <c r="B80" s="298" t="s">
        <v>413</v>
      </c>
      <c r="C80" s="299">
        <f t="shared" ref="C80:J80" si="13">C81+C82</f>
        <v>-17047</v>
      </c>
      <c r="D80" s="299">
        <f t="shared" si="13"/>
        <v>14192</v>
      </c>
      <c r="E80" s="299">
        <f t="shared" si="13"/>
        <v>-2855</v>
      </c>
      <c r="F80" s="299">
        <f t="shared" si="13"/>
        <v>19726</v>
      </c>
      <c r="G80" s="299">
        <f t="shared" si="13"/>
        <v>5321</v>
      </c>
      <c r="H80" s="299">
        <f t="shared" si="13"/>
        <v>14405</v>
      </c>
      <c r="I80" s="299">
        <f t="shared" si="13"/>
        <v>16871</v>
      </c>
      <c r="J80" s="299">
        <f t="shared" si="13"/>
        <v>1615</v>
      </c>
      <c r="K80" s="299">
        <f>K81+K82</f>
        <v>15256</v>
      </c>
      <c r="L80" s="717" t="s">
        <v>464</v>
      </c>
      <c r="M80" s="718"/>
    </row>
    <row r="81" spans="1:13" x14ac:dyDescent="0.2">
      <c r="A81" s="289">
        <v>3250</v>
      </c>
      <c r="B81" s="290" t="s">
        <v>538</v>
      </c>
      <c r="C81" s="291">
        <v>-17623</v>
      </c>
      <c r="D81" s="291">
        <v>14192</v>
      </c>
      <c r="E81" s="291">
        <v>-3431</v>
      </c>
      <c r="F81" s="291">
        <v>19373</v>
      </c>
      <c r="G81" s="291">
        <v>5138</v>
      </c>
      <c r="H81" s="291">
        <v>14235</v>
      </c>
      <c r="I81" s="291">
        <v>15942</v>
      </c>
      <c r="J81" s="291">
        <v>1615</v>
      </c>
      <c r="K81" s="291">
        <v>14327</v>
      </c>
      <c r="L81" s="706" t="s">
        <v>539</v>
      </c>
      <c r="M81" s="707"/>
    </row>
    <row r="82" spans="1:13" x14ac:dyDescent="0.2">
      <c r="A82" s="282">
        <v>3290</v>
      </c>
      <c r="B82" s="283" t="s">
        <v>414</v>
      </c>
      <c r="C82" s="284">
        <v>576</v>
      </c>
      <c r="D82" s="284">
        <v>0</v>
      </c>
      <c r="E82" s="284">
        <v>576</v>
      </c>
      <c r="F82" s="284">
        <v>353</v>
      </c>
      <c r="G82" s="284">
        <v>183</v>
      </c>
      <c r="H82" s="284">
        <v>170</v>
      </c>
      <c r="I82" s="284">
        <v>929</v>
      </c>
      <c r="J82" s="284">
        <v>0</v>
      </c>
      <c r="K82" s="284">
        <v>929</v>
      </c>
      <c r="L82" s="712" t="s">
        <v>465</v>
      </c>
      <c r="M82" s="713"/>
    </row>
    <row r="83" spans="1:13" x14ac:dyDescent="0.2">
      <c r="A83" s="292">
        <v>33</v>
      </c>
      <c r="B83" s="293" t="s">
        <v>537</v>
      </c>
      <c r="C83" s="294">
        <v>1486</v>
      </c>
      <c r="D83" s="294">
        <v>39</v>
      </c>
      <c r="E83" s="294">
        <v>1525</v>
      </c>
      <c r="F83" s="294">
        <v>668</v>
      </c>
      <c r="G83" s="294">
        <v>520</v>
      </c>
      <c r="H83" s="294">
        <v>148</v>
      </c>
      <c r="I83" s="294">
        <v>2193</v>
      </c>
      <c r="J83" s="294">
        <v>2193</v>
      </c>
      <c r="K83" s="294">
        <v>0</v>
      </c>
      <c r="L83" s="710" t="s">
        <v>466</v>
      </c>
      <c r="M83" s="711"/>
    </row>
    <row r="84" spans="1:13" x14ac:dyDescent="0.2">
      <c r="A84" s="282">
        <v>3315</v>
      </c>
      <c r="B84" s="283" t="s">
        <v>535</v>
      </c>
      <c r="C84" s="284">
        <v>1486</v>
      </c>
      <c r="D84" s="284">
        <v>39</v>
      </c>
      <c r="E84" s="284">
        <v>1525</v>
      </c>
      <c r="F84" s="284">
        <v>668</v>
      </c>
      <c r="G84" s="284">
        <v>520</v>
      </c>
      <c r="H84" s="284">
        <v>148</v>
      </c>
      <c r="I84" s="284">
        <v>2193</v>
      </c>
      <c r="J84" s="284">
        <v>2193</v>
      </c>
      <c r="K84" s="284">
        <v>0</v>
      </c>
      <c r="L84" s="712" t="s">
        <v>536</v>
      </c>
      <c r="M84" s="713"/>
    </row>
    <row r="85" spans="1:13" ht="15.75" x14ac:dyDescent="0.2">
      <c r="A85" s="311" t="s">
        <v>87</v>
      </c>
      <c r="B85" s="317" t="s">
        <v>532</v>
      </c>
      <c r="C85" s="294">
        <v>2681890</v>
      </c>
      <c r="D85" s="294">
        <v>546220</v>
      </c>
      <c r="E85" s="294">
        <v>3228110</v>
      </c>
      <c r="F85" s="294">
        <v>11097000</v>
      </c>
      <c r="G85" s="294">
        <v>443885</v>
      </c>
      <c r="H85" s="294">
        <v>10653115</v>
      </c>
      <c r="I85" s="294">
        <v>14325110</v>
      </c>
      <c r="J85" s="294">
        <v>6823950</v>
      </c>
      <c r="K85" s="294">
        <v>7501160</v>
      </c>
      <c r="L85" s="714" t="s">
        <v>534</v>
      </c>
      <c r="M85" s="715"/>
    </row>
    <row r="86" spans="1:13" x14ac:dyDescent="0.2">
      <c r="A86" s="305">
        <v>35</v>
      </c>
      <c r="B86" s="277" t="s">
        <v>532</v>
      </c>
      <c r="C86" s="278">
        <v>2681890</v>
      </c>
      <c r="D86" s="278">
        <v>546220</v>
      </c>
      <c r="E86" s="278">
        <v>3228110</v>
      </c>
      <c r="F86" s="278">
        <v>11097000</v>
      </c>
      <c r="G86" s="278">
        <v>443885</v>
      </c>
      <c r="H86" s="278">
        <v>10653115</v>
      </c>
      <c r="I86" s="278">
        <v>14325110</v>
      </c>
      <c r="J86" s="278">
        <v>6823950</v>
      </c>
      <c r="K86" s="278">
        <v>7501160</v>
      </c>
      <c r="L86" s="704" t="s">
        <v>533</v>
      </c>
      <c r="M86" s="705"/>
    </row>
    <row r="87" spans="1:13" ht="25.5" x14ac:dyDescent="0.2">
      <c r="A87" s="311" t="s">
        <v>88</v>
      </c>
      <c r="B87" s="317" t="s">
        <v>530</v>
      </c>
      <c r="C87" s="294">
        <v>61687</v>
      </c>
      <c r="D87" s="294">
        <v>303</v>
      </c>
      <c r="E87" s="294">
        <v>61990</v>
      </c>
      <c r="F87" s="294">
        <v>45512</v>
      </c>
      <c r="G87" s="294">
        <v>11332</v>
      </c>
      <c r="H87" s="294">
        <v>34180</v>
      </c>
      <c r="I87" s="294">
        <v>107502</v>
      </c>
      <c r="J87" s="294">
        <v>93292</v>
      </c>
      <c r="K87" s="294">
        <v>14210</v>
      </c>
      <c r="L87" s="766" t="s">
        <v>531</v>
      </c>
      <c r="M87" s="767"/>
    </row>
    <row r="88" spans="1:13" x14ac:dyDescent="0.2">
      <c r="A88" s="305">
        <v>37</v>
      </c>
      <c r="B88" s="277" t="s">
        <v>415</v>
      </c>
      <c r="C88" s="278">
        <v>25077</v>
      </c>
      <c r="D88" s="278">
        <v>0</v>
      </c>
      <c r="E88" s="278">
        <v>25077</v>
      </c>
      <c r="F88" s="278">
        <v>21610</v>
      </c>
      <c r="G88" s="278">
        <v>544</v>
      </c>
      <c r="H88" s="278">
        <v>21066</v>
      </c>
      <c r="I88" s="278">
        <v>46687</v>
      </c>
      <c r="J88" s="278">
        <v>46687</v>
      </c>
      <c r="K88" s="278">
        <v>0</v>
      </c>
      <c r="L88" s="704" t="s">
        <v>467</v>
      </c>
      <c r="M88" s="705"/>
    </row>
    <row r="89" spans="1:13" x14ac:dyDescent="0.2">
      <c r="A89" s="289">
        <v>3700</v>
      </c>
      <c r="B89" s="290" t="s">
        <v>415</v>
      </c>
      <c r="C89" s="291">
        <v>25077</v>
      </c>
      <c r="D89" s="291">
        <v>0</v>
      </c>
      <c r="E89" s="291">
        <v>25077</v>
      </c>
      <c r="F89" s="291">
        <v>21610</v>
      </c>
      <c r="G89" s="291">
        <v>544</v>
      </c>
      <c r="H89" s="291">
        <v>21066</v>
      </c>
      <c r="I89" s="291">
        <v>46687</v>
      </c>
      <c r="J89" s="291">
        <v>46687</v>
      </c>
      <c r="K89" s="291">
        <v>0</v>
      </c>
      <c r="L89" s="706" t="s">
        <v>467</v>
      </c>
      <c r="M89" s="707"/>
    </row>
    <row r="90" spans="1:13" ht="22.5" x14ac:dyDescent="0.2">
      <c r="A90" s="305">
        <v>38</v>
      </c>
      <c r="B90" s="277" t="s">
        <v>528</v>
      </c>
      <c r="C90" s="278">
        <v>3634</v>
      </c>
      <c r="D90" s="278">
        <v>303</v>
      </c>
      <c r="E90" s="278">
        <v>3937</v>
      </c>
      <c r="F90" s="278">
        <v>5555</v>
      </c>
      <c r="G90" s="278">
        <v>1228</v>
      </c>
      <c r="H90" s="278">
        <v>4327</v>
      </c>
      <c r="I90" s="278">
        <v>9492</v>
      </c>
      <c r="J90" s="278">
        <v>1190</v>
      </c>
      <c r="K90" s="278">
        <v>8302</v>
      </c>
      <c r="L90" s="704" t="s">
        <v>529</v>
      </c>
      <c r="M90" s="705"/>
    </row>
    <row r="91" spans="1:13" x14ac:dyDescent="0.2">
      <c r="A91" s="289">
        <v>3830</v>
      </c>
      <c r="B91" s="290" t="s">
        <v>416</v>
      </c>
      <c r="C91" s="291">
        <v>3634</v>
      </c>
      <c r="D91" s="291">
        <v>303</v>
      </c>
      <c r="E91" s="291">
        <v>3937</v>
      </c>
      <c r="F91" s="291">
        <v>5555</v>
      </c>
      <c r="G91" s="291">
        <v>1228</v>
      </c>
      <c r="H91" s="291">
        <v>4327</v>
      </c>
      <c r="I91" s="291">
        <v>9492</v>
      </c>
      <c r="J91" s="291">
        <v>1190</v>
      </c>
      <c r="K91" s="291">
        <v>8302</v>
      </c>
      <c r="L91" s="706" t="s">
        <v>468</v>
      </c>
      <c r="M91" s="707"/>
    </row>
    <row r="92" spans="1:13" x14ac:dyDescent="0.2">
      <c r="A92" s="305">
        <v>39</v>
      </c>
      <c r="B92" s="277" t="s">
        <v>527</v>
      </c>
      <c r="C92" s="278">
        <v>32976</v>
      </c>
      <c r="D92" s="278">
        <v>0</v>
      </c>
      <c r="E92" s="278">
        <v>32976</v>
      </c>
      <c r="F92" s="278">
        <v>18347</v>
      </c>
      <c r="G92" s="278">
        <v>9560</v>
      </c>
      <c r="H92" s="278">
        <v>8787</v>
      </c>
      <c r="I92" s="278">
        <v>51323</v>
      </c>
      <c r="J92" s="278">
        <v>45415</v>
      </c>
      <c r="K92" s="278">
        <v>5908</v>
      </c>
      <c r="L92" s="704" t="s">
        <v>469</v>
      </c>
      <c r="M92" s="705"/>
    </row>
    <row r="93" spans="1:13" x14ac:dyDescent="0.2">
      <c r="A93" s="289">
        <v>3900</v>
      </c>
      <c r="B93" s="290" t="s">
        <v>527</v>
      </c>
      <c r="C93" s="291">
        <v>32976</v>
      </c>
      <c r="D93" s="291">
        <v>0</v>
      </c>
      <c r="E93" s="291">
        <v>32976</v>
      </c>
      <c r="F93" s="291">
        <v>18347</v>
      </c>
      <c r="G93" s="291">
        <v>9560</v>
      </c>
      <c r="H93" s="291">
        <v>8787</v>
      </c>
      <c r="I93" s="291">
        <v>51323</v>
      </c>
      <c r="J93" s="291">
        <v>45415</v>
      </c>
      <c r="K93" s="291">
        <v>5908</v>
      </c>
      <c r="L93" s="706" t="s">
        <v>469</v>
      </c>
      <c r="M93" s="707"/>
    </row>
    <row r="94" spans="1:13" s="5" customFormat="1" ht="33" customHeight="1" x14ac:dyDescent="0.2">
      <c r="A94" s="744" t="s">
        <v>4</v>
      </c>
      <c r="B94" s="744"/>
      <c r="C94" s="402">
        <f t="shared" ref="C94:K94" si="14">C11+C17+C85+C87</f>
        <v>451043249</v>
      </c>
      <c r="D94" s="402">
        <f t="shared" si="14"/>
        <v>18295317</v>
      </c>
      <c r="E94" s="402">
        <f t="shared" si="14"/>
        <v>469338566</v>
      </c>
      <c r="F94" s="402">
        <f t="shared" si="14"/>
        <v>108341513</v>
      </c>
      <c r="G94" s="402">
        <f t="shared" si="14"/>
        <v>28604418</v>
      </c>
      <c r="H94" s="402">
        <f t="shared" si="14"/>
        <v>79737095</v>
      </c>
      <c r="I94" s="402">
        <f t="shared" si="14"/>
        <v>577680079</v>
      </c>
      <c r="J94" s="402">
        <f t="shared" si="14"/>
        <v>37706163</v>
      </c>
      <c r="K94" s="402">
        <f t="shared" si="14"/>
        <v>539973916</v>
      </c>
      <c r="L94" s="743" t="s">
        <v>0</v>
      </c>
      <c r="M94" s="743"/>
    </row>
  </sheetData>
  <mergeCells count="105">
    <mergeCell ref="L94:M94"/>
    <mergeCell ref="A5:M5"/>
    <mergeCell ref="A4:M4"/>
    <mergeCell ref="A3:M3"/>
    <mergeCell ref="A2:M2"/>
    <mergeCell ref="A1:M1"/>
    <mergeCell ref="L91:M91"/>
    <mergeCell ref="L92:M92"/>
    <mergeCell ref="L93:M93"/>
    <mergeCell ref="A6:B6"/>
    <mergeCell ref="L87:M87"/>
    <mergeCell ref="L88:M88"/>
    <mergeCell ref="L89:M89"/>
    <mergeCell ref="L90:M90"/>
    <mergeCell ref="L83:M83"/>
    <mergeCell ref="L84:M84"/>
    <mergeCell ref="L85:M85"/>
    <mergeCell ref="L86:M86"/>
    <mergeCell ref="L78:M78"/>
    <mergeCell ref="L79:M79"/>
    <mergeCell ref="L80:M80"/>
    <mergeCell ref="L81:M81"/>
    <mergeCell ref="L65:M65"/>
    <mergeCell ref="L66:M66"/>
    <mergeCell ref="L67:M67"/>
    <mergeCell ref="L51:M51"/>
    <mergeCell ref="L70:M70"/>
    <mergeCell ref="L60:M60"/>
    <mergeCell ref="L61:M61"/>
    <mergeCell ref="L62:M62"/>
    <mergeCell ref="L82:M82"/>
    <mergeCell ref="L73:M73"/>
    <mergeCell ref="L74:M74"/>
    <mergeCell ref="L75:M75"/>
    <mergeCell ref="L76:M76"/>
    <mergeCell ref="L77:M77"/>
    <mergeCell ref="L68:M68"/>
    <mergeCell ref="L69:M69"/>
    <mergeCell ref="L71:M71"/>
    <mergeCell ref="L72:M72"/>
    <mergeCell ref="L48:M48"/>
    <mergeCell ref="L49:M49"/>
    <mergeCell ref="A94:B94"/>
    <mergeCell ref="L38:M38"/>
    <mergeCell ref="L39:M39"/>
    <mergeCell ref="L40:M40"/>
    <mergeCell ref="L41:M41"/>
    <mergeCell ref="L42:M42"/>
    <mergeCell ref="L43:M43"/>
    <mergeCell ref="L44:M44"/>
    <mergeCell ref="L45:M45"/>
    <mergeCell ref="L46:M46"/>
    <mergeCell ref="L47:M47"/>
    <mergeCell ref="L56:M56"/>
    <mergeCell ref="L57:M57"/>
    <mergeCell ref="L58:M58"/>
    <mergeCell ref="L59:M59"/>
    <mergeCell ref="L50:M50"/>
    <mergeCell ref="L52:M52"/>
    <mergeCell ref="L53:M53"/>
    <mergeCell ref="L54:M54"/>
    <mergeCell ref="L55:M55"/>
    <mergeCell ref="L63:M63"/>
    <mergeCell ref="L64:M64"/>
    <mergeCell ref="L37:M37"/>
    <mergeCell ref="L34:M34"/>
    <mergeCell ref="L35:M35"/>
    <mergeCell ref="L36:M36"/>
    <mergeCell ref="L33:M33"/>
    <mergeCell ref="L32:M32"/>
    <mergeCell ref="L30:M30"/>
    <mergeCell ref="L29:M29"/>
    <mergeCell ref="L27:M27"/>
    <mergeCell ref="L28:M28"/>
    <mergeCell ref="L11:M11"/>
    <mergeCell ref="L12:M12"/>
    <mergeCell ref="L20:M20"/>
    <mergeCell ref="L21:M21"/>
    <mergeCell ref="L31:M31"/>
    <mergeCell ref="L26:M26"/>
    <mergeCell ref="L24:M24"/>
    <mergeCell ref="L25:M25"/>
    <mergeCell ref="L23:M23"/>
    <mergeCell ref="L22:M22"/>
    <mergeCell ref="L13:M13"/>
    <mergeCell ref="L14:M14"/>
    <mergeCell ref="L15:M15"/>
    <mergeCell ref="L16:M16"/>
    <mergeCell ref="L17:M17"/>
    <mergeCell ref="L18:M18"/>
    <mergeCell ref="L19:M19"/>
    <mergeCell ref="C6:K6"/>
    <mergeCell ref="A7:A10"/>
    <mergeCell ref="E7:E8"/>
    <mergeCell ref="F7:H7"/>
    <mergeCell ref="I7:K7"/>
    <mergeCell ref="D9:D10"/>
    <mergeCell ref="L7:M10"/>
    <mergeCell ref="F8:H8"/>
    <mergeCell ref="I8:K8"/>
    <mergeCell ref="C9:C10"/>
    <mergeCell ref="B7:B10"/>
    <mergeCell ref="C7:C8"/>
    <mergeCell ref="D7:D8"/>
    <mergeCell ref="E9:E10"/>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6" max="12" man="1"/>
    <brk id="80" max="12"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4"/>
  <sheetViews>
    <sheetView view="pageBreakPreview" zoomScale="90" zoomScaleNormal="100" zoomScaleSheetLayoutView="90" workbookViewId="0">
      <selection activeCell="B15" sqref="B15"/>
    </sheetView>
  </sheetViews>
  <sheetFormatPr defaultRowHeight="15" x14ac:dyDescent="0.2"/>
  <cols>
    <col min="1" max="1" width="6.77734375" customWidth="1"/>
    <col min="2" max="2" width="45.77734375" customWidth="1"/>
    <col min="3" max="3" width="9.44140625" customWidth="1"/>
    <col min="4" max="5" width="8.77734375" customWidth="1"/>
    <col min="6" max="7" width="8.77734375" style="221" customWidth="1"/>
    <col min="8" max="8" width="8.77734375" style="222" customWidth="1"/>
    <col min="9" max="9" width="8.77734375" customWidth="1"/>
    <col min="10" max="10" width="40.77734375" customWidth="1"/>
    <col min="11" max="11" width="6.77734375" customWidth="1"/>
  </cols>
  <sheetData>
    <row r="1" spans="1:11" s="129" customFormat="1" x14ac:dyDescent="0.2">
      <c r="A1" s="481"/>
      <c r="B1" s="481"/>
      <c r="C1" s="481"/>
      <c r="D1" s="481"/>
      <c r="E1" s="481"/>
      <c r="F1" s="481"/>
      <c r="G1" s="481"/>
      <c r="H1" s="481"/>
      <c r="I1" s="481"/>
      <c r="J1" s="481"/>
      <c r="K1" s="481"/>
    </row>
    <row r="2" spans="1:11" s="129" customFormat="1" ht="20.25" customHeight="1" x14ac:dyDescent="0.2">
      <c r="A2" s="678" t="s">
        <v>120</v>
      </c>
      <c r="B2" s="678"/>
      <c r="C2" s="678"/>
      <c r="D2" s="678"/>
      <c r="E2" s="678"/>
      <c r="F2" s="678"/>
      <c r="G2" s="678"/>
      <c r="H2" s="678"/>
      <c r="I2" s="678"/>
      <c r="J2" s="678"/>
      <c r="K2" s="678"/>
    </row>
    <row r="3" spans="1:11" s="129" customFormat="1" ht="20.25" x14ac:dyDescent="0.2">
      <c r="A3" s="678" t="s">
        <v>90</v>
      </c>
      <c r="B3" s="678"/>
      <c r="C3" s="678"/>
      <c r="D3" s="678"/>
      <c r="E3" s="678"/>
      <c r="F3" s="678"/>
      <c r="G3" s="678"/>
      <c r="H3" s="678"/>
      <c r="I3" s="678"/>
      <c r="J3" s="678"/>
      <c r="K3" s="678"/>
    </row>
    <row r="4" spans="1:11" s="129" customFormat="1" ht="15.75" customHeight="1" x14ac:dyDescent="0.2">
      <c r="A4" s="679" t="s">
        <v>121</v>
      </c>
      <c r="B4" s="679"/>
      <c r="C4" s="679"/>
      <c r="D4" s="679"/>
      <c r="E4" s="679"/>
      <c r="F4" s="679"/>
      <c r="G4" s="679"/>
      <c r="H4" s="679"/>
      <c r="I4" s="679"/>
      <c r="J4" s="679"/>
      <c r="K4" s="679"/>
    </row>
    <row r="5" spans="1:11" s="129" customFormat="1" ht="15.75" customHeight="1" x14ac:dyDescent="0.2">
      <c r="A5" s="679" t="s">
        <v>91</v>
      </c>
      <c r="B5" s="679"/>
      <c r="C5" s="679"/>
      <c r="D5" s="679"/>
      <c r="E5" s="679"/>
      <c r="F5" s="679"/>
      <c r="G5" s="679"/>
      <c r="H5" s="679"/>
      <c r="I5" s="679"/>
      <c r="J5" s="679"/>
      <c r="K5" s="679"/>
    </row>
    <row r="6" spans="1:11" s="129" customFormat="1" ht="15.75" x14ac:dyDescent="0.2">
      <c r="A6" s="763" t="s">
        <v>657</v>
      </c>
      <c r="B6" s="763"/>
      <c r="C6" s="681" t="s">
        <v>517</v>
      </c>
      <c r="D6" s="681"/>
      <c r="E6" s="681"/>
      <c r="F6" s="681"/>
      <c r="G6" s="681"/>
      <c r="H6" s="681"/>
      <c r="I6" s="681"/>
      <c r="K6" s="137" t="s">
        <v>78</v>
      </c>
    </row>
    <row r="7" spans="1:11" s="129" customFormat="1" ht="29.25" customHeight="1" x14ac:dyDescent="0.2">
      <c r="A7" s="676" t="s">
        <v>281</v>
      </c>
      <c r="B7" s="682" t="s">
        <v>3</v>
      </c>
      <c r="C7" s="670" t="s">
        <v>271</v>
      </c>
      <c r="D7" s="671"/>
      <c r="E7" s="668" t="s">
        <v>73</v>
      </c>
      <c r="F7" s="788" t="s">
        <v>72</v>
      </c>
      <c r="G7" s="788" t="s">
        <v>71</v>
      </c>
      <c r="H7" s="790" t="s">
        <v>70</v>
      </c>
      <c r="I7" s="668" t="s">
        <v>625</v>
      </c>
      <c r="J7" s="660" t="s">
        <v>7</v>
      </c>
      <c r="K7" s="661"/>
    </row>
    <row r="8" spans="1:11" s="129" customFormat="1" ht="29.25" customHeight="1" x14ac:dyDescent="0.2">
      <c r="A8" s="677"/>
      <c r="B8" s="683"/>
      <c r="C8" s="685" t="s">
        <v>272</v>
      </c>
      <c r="D8" s="686"/>
      <c r="E8" s="669"/>
      <c r="F8" s="789"/>
      <c r="G8" s="789"/>
      <c r="H8" s="791"/>
      <c r="I8" s="669"/>
      <c r="J8" s="662"/>
      <c r="K8" s="663"/>
    </row>
    <row r="9" spans="1:11" s="129" customFormat="1" ht="29.25" customHeight="1" x14ac:dyDescent="0.2">
      <c r="A9" s="674" t="s">
        <v>50</v>
      </c>
      <c r="B9" s="683"/>
      <c r="C9" s="138" t="s">
        <v>74</v>
      </c>
      <c r="D9" s="190" t="s">
        <v>13</v>
      </c>
      <c r="E9" s="672" t="s">
        <v>270</v>
      </c>
      <c r="F9" s="792" t="s">
        <v>269</v>
      </c>
      <c r="G9" s="792" t="s">
        <v>268</v>
      </c>
      <c r="H9" s="794" t="s">
        <v>267</v>
      </c>
      <c r="I9" s="672" t="s">
        <v>266</v>
      </c>
      <c r="J9" s="662"/>
      <c r="K9" s="663"/>
    </row>
    <row r="10" spans="1:11" s="129" customFormat="1" ht="29.25" customHeight="1" x14ac:dyDescent="0.2">
      <c r="A10" s="675"/>
      <c r="B10" s="684"/>
      <c r="C10" s="189" t="s">
        <v>76</v>
      </c>
      <c r="D10" s="189" t="s">
        <v>75</v>
      </c>
      <c r="E10" s="673"/>
      <c r="F10" s="793"/>
      <c r="G10" s="793"/>
      <c r="H10" s="795"/>
      <c r="I10" s="673"/>
      <c r="J10" s="664"/>
      <c r="K10" s="665"/>
    </row>
    <row r="11" spans="1:11" ht="15.75" x14ac:dyDescent="0.2">
      <c r="A11" s="257" t="s">
        <v>377</v>
      </c>
      <c r="B11" s="275" t="s">
        <v>383</v>
      </c>
      <c r="C11" s="276">
        <f>C12+C13+C15</f>
        <v>368072472</v>
      </c>
      <c r="D11" s="276">
        <f>D12+D13+D15</f>
        <v>13077943</v>
      </c>
      <c r="E11" s="276">
        <v>8420624</v>
      </c>
      <c r="F11" s="276">
        <v>9277031</v>
      </c>
      <c r="G11" s="332">
        <v>5.54</v>
      </c>
      <c r="H11" s="332">
        <v>3.7</v>
      </c>
      <c r="I11" s="276">
        <v>279742</v>
      </c>
      <c r="J11" s="700" t="s">
        <v>417</v>
      </c>
      <c r="K11" s="701"/>
    </row>
    <row r="12" spans="1:11" x14ac:dyDescent="0.2">
      <c r="A12" s="251" t="s">
        <v>378</v>
      </c>
      <c r="B12" s="277" t="s">
        <v>519</v>
      </c>
      <c r="C12" s="278">
        <v>362373373</v>
      </c>
      <c r="D12" s="278">
        <v>10319443</v>
      </c>
      <c r="E12" s="278">
        <v>19031034</v>
      </c>
      <c r="F12" s="278">
        <v>20824559</v>
      </c>
      <c r="G12" s="333">
        <v>5.22</v>
      </c>
      <c r="H12" s="333">
        <v>3.39</v>
      </c>
      <c r="I12" s="278">
        <v>510560</v>
      </c>
      <c r="J12" s="704" t="s">
        <v>314</v>
      </c>
      <c r="K12" s="705"/>
    </row>
    <row r="13" spans="1:11" x14ac:dyDescent="0.2">
      <c r="A13" s="285" t="s">
        <v>380</v>
      </c>
      <c r="B13" s="286" t="s">
        <v>384</v>
      </c>
      <c r="C13" s="287">
        <v>463893</v>
      </c>
      <c r="D13" s="287">
        <v>286413</v>
      </c>
      <c r="E13" s="287">
        <v>388878</v>
      </c>
      <c r="F13" s="287">
        <v>592680</v>
      </c>
      <c r="G13" s="336">
        <v>11.04</v>
      </c>
      <c r="H13" s="336">
        <v>23.34</v>
      </c>
      <c r="I13" s="287">
        <v>127238</v>
      </c>
      <c r="J13" s="721" t="s">
        <v>418</v>
      </c>
      <c r="K13" s="722"/>
    </row>
    <row r="14" spans="1:11" x14ac:dyDescent="0.2">
      <c r="A14" s="282" t="s">
        <v>379</v>
      </c>
      <c r="B14" s="283" t="s">
        <v>385</v>
      </c>
      <c r="C14" s="284">
        <v>463893</v>
      </c>
      <c r="D14" s="284">
        <v>286413</v>
      </c>
      <c r="E14" s="284">
        <v>388878</v>
      </c>
      <c r="F14" s="284">
        <v>592680</v>
      </c>
      <c r="G14" s="335">
        <v>11.04</v>
      </c>
      <c r="H14" s="335">
        <v>23.34</v>
      </c>
      <c r="I14" s="284">
        <v>127238</v>
      </c>
      <c r="J14" s="712" t="s">
        <v>520</v>
      </c>
      <c r="K14" s="713"/>
    </row>
    <row r="15" spans="1:11" x14ac:dyDescent="0.2">
      <c r="A15" s="285" t="s">
        <v>381</v>
      </c>
      <c r="B15" s="286" t="s">
        <v>386</v>
      </c>
      <c r="C15" s="287">
        <v>5235206</v>
      </c>
      <c r="D15" s="287">
        <v>2472087</v>
      </c>
      <c r="E15" s="287">
        <v>339547</v>
      </c>
      <c r="F15" s="287">
        <v>476966</v>
      </c>
      <c r="G15" s="336">
        <v>16.350000000000001</v>
      </c>
      <c r="H15" s="336">
        <v>12.46</v>
      </c>
      <c r="I15" s="287">
        <v>101786</v>
      </c>
      <c r="J15" s="721" t="s">
        <v>419</v>
      </c>
      <c r="K15" s="722"/>
    </row>
    <row r="16" spans="1:11" x14ac:dyDescent="0.2">
      <c r="A16" s="271" t="s">
        <v>382</v>
      </c>
      <c r="B16" s="272" t="s">
        <v>518</v>
      </c>
      <c r="C16" s="284">
        <v>5235206</v>
      </c>
      <c r="D16" s="284">
        <v>2472087</v>
      </c>
      <c r="E16" s="284">
        <v>339547</v>
      </c>
      <c r="F16" s="284">
        <v>476966</v>
      </c>
      <c r="G16" s="335">
        <v>16.350000000000001</v>
      </c>
      <c r="H16" s="335">
        <v>12.46</v>
      </c>
      <c r="I16" s="284">
        <v>101786</v>
      </c>
      <c r="J16" s="723" t="s">
        <v>420</v>
      </c>
      <c r="K16" s="723"/>
    </row>
    <row r="17" spans="1:11" ht="15.75" x14ac:dyDescent="0.2">
      <c r="A17" s="262" t="s">
        <v>86</v>
      </c>
      <c r="B17" s="288" t="s">
        <v>387</v>
      </c>
      <c r="C17" s="174">
        <f>C18+C27+C30+C32+C35+C38+C40+C43+C46+C47+C48+C50+C53+C59+C60+C65+C70+C73+C76+C78+C80+C83</f>
        <v>59981989</v>
      </c>
      <c r="D17" s="174">
        <f>D18+D27+D30+D32+D35+D38+D40+D43+D46+D47+D48+D50+D53+D59+D60+D65+D70+D73+D76+D78+D80+D83</f>
        <v>7167267</v>
      </c>
      <c r="E17" s="174">
        <v>765129</v>
      </c>
      <c r="F17" s="174">
        <v>1370210</v>
      </c>
      <c r="G17" s="337">
        <v>3.19</v>
      </c>
      <c r="H17" s="337">
        <v>40.97</v>
      </c>
      <c r="I17" s="174">
        <v>76202</v>
      </c>
      <c r="J17" s="745" t="s">
        <v>421</v>
      </c>
      <c r="K17" s="746"/>
    </row>
    <row r="18" spans="1:11" x14ac:dyDescent="0.2">
      <c r="A18" s="251">
        <v>10</v>
      </c>
      <c r="B18" s="277" t="s">
        <v>388</v>
      </c>
      <c r="C18" s="75">
        <f>C19+C20+C21+C22+C23+C24+C25+C26</f>
        <v>213255</v>
      </c>
      <c r="D18" s="75">
        <f>D19+D20+D21+D22+D23+D24+D25+D26</f>
        <v>184708</v>
      </c>
      <c r="E18" s="75">
        <v>74706</v>
      </c>
      <c r="F18" s="75">
        <v>211362</v>
      </c>
      <c r="G18" s="338">
        <v>8.86</v>
      </c>
      <c r="H18" s="338">
        <v>55.79</v>
      </c>
      <c r="I18" s="75">
        <v>30805</v>
      </c>
      <c r="J18" s="704" t="s">
        <v>422</v>
      </c>
      <c r="K18" s="705"/>
    </row>
    <row r="19" spans="1:11" x14ac:dyDescent="0.2">
      <c r="A19" s="279">
        <v>1010</v>
      </c>
      <c r="B19" s="280" t="s">
        <v>389</v>
      </c>
      <c r="C19" s="281">
        <v>3764</v>
      </c>
      <c r="D19" s="281">
        <v>8684</v>
      </c>
      <c r="E19" s="281">
        <v>69531</v>
      </c>
      <c r="F19" s="281">
        <v>179505</v>
      </c>
      <c r="G19" s="334">
        <v>23.68</v>
      </c>
      <c r="H19" s="334">
        <v>37.58</v>
      </c>
      <c r="I19" s="281">
        <v>44761</v>
      </c>
      <c r="J19" s="719" t="s">
        <v>423</v>
      </c>
      <c r="K19" s="720"/>
    </row>
    <row r="20" spans="1:11" x14ac:dyDescent="0.2">
      <c r="A20" s="282">
        <v>1030</v>
      </c>
      <c r="B20" s="283" t="s">
        <v>594</v>
      </c>
      <c r="C20" s="284">
        <v>9779</v>
      </c>
      <c r="D20" s="284">
        <v>4002</v>
      </c>
      <c r="E20" s="284">
        <v>147248</v>
      </c>
      <c r="F20" s="284">
        <v>441981</v>
      </c>
      <c r="G20" s="335">
        <v>3.15</v>
      </c>
      <c r="H20" s="335">
        <v>63.54</v>
      </c>
      <c r="I20" s="284">
        <v>36719</v>
      </c>
      <c r="J20" s="712" t="s">
        <v>424</v>
      </c>
      <c r="K20" s="713"/>
    </row>
    <row r="21" spans="1:11" x14ac:dyDescent="0.2">
      <c r="A21" s="279">
        <v>1050</v>
      </c>
      <c r="B21" s="280" t="s">
        <v>390</v>
      </c>
      <c r="C21" s="281">
        <v>41417</v>
      </c>
      <c r="D21" s="281">
        <v>13146</v>
      </c>
      <c r="E21" s="281">
        <v>114101</v>
      </c>
      <c r="F21" s="281">
        <v>275130</v>
      </c>
      <c r="G21" s="334">
        <v>5.0999999999999996</v>
      </c>
      <c r="H21" s="334">
        <v>53.43</v>
      </c>
      <c r="I21" s="281">
        <v>25878</v>
      </c>
      <c r="J21" s="719" t="s">
        <v>425</v>
      </c>
      <c r="K21" s="720"/>
    </row>
    <row r="22" spans="1:11" x14ac:dyDescent="0.2">
      <c r="A22" s="282">
        <v>1061</v>
      </c>
      <c r="B22" s="283" t="s">
        <v>391</v>
      </c>
      <c r="C22" s="284">
        <v>35556</v>
      </c>
      <c r="D22" s="284">
        <v>46848</v>
      </c>
      <c r="E22" s="284">
        <v>108842</v>
      </c>
      <c r="F22" s="284">
        <v>455117</v>
      </c>
      <c r="G22" s="335">
        <v>2.65</v>
      </c>
      <c r="H22" s="335">
        <v>73.430000000000007</v>
      </c>
      <c r="I22" s="284">
        <v>49314</v>
      </c>
      <c r="J22" s="712" t="s">
        <v>426</v>
      </c>
      <c r="K22" s="713"/>
    </row>
    <row r="23" spans="1:11" x14ac:dyDescent="0.2">
      <c r="A23" s="279">
        <v>1071</v>
      </c>
      <c r="B23" s="280" t="s">
        <v>392</v>
      </c>
      <c r="C23" s="281">
        <v>106536</v>
      </c>
      <c r="D23" s="281">
        <v>99170</v>
      </c>
      <c r="E23" s="281">
        <v>58113</v>
      </c>
      <c r="F23" s="281">
        <v>140851</v>
      </c>
      <c r="G23" s="334">
        <v>14.18</v>
      </c>
      <c r="H23" s="334">
        <v>44.56</v>
      </c>
      <c r="I23" s="281">
        <v>25799</v>
      </c>
      <c r="J23" s="719" t="s">
        <v>427</v>
      </c>
      <c r="K23" s="720"/>
    </row>
    <row r="24" spans="1:11" x14ac:dyDescent="0.2">
      <c r="A24" s="282">
        <v>1073</v>
      </c>
      <c r="B24" s="283" t="s">
        <v>521</v>
      </c>
      <c r="C24" s="284">
        <v>3645</v>
      </c>
      <c r="D24" s="284">
        <v>3581</v>
      </c>
      <c r="E24" s="284">
        <v>56506</v>
      </c>
      <c r="F24" s="284">
        <v>111858</v>
      </c>
      <c r="G24" s="335">
        <v>12.25</v>
      </c>
      <c r="H24" s="335">
        <v>42.23</v>
      </c>
      <c r="I24" s="284">
        <v>25400</v>
      </c>
      <c r="J24" s="712" t="s">
        <v>428</v>
      </c>
      <c r="K24" s="713"/>
    </row>
    <row r="25" spans="1:11" x14ac:dyDescent="0.2">
      <c r="A25" s="279">
        <v>1079</v>
      </c>
      <c r="B25" s="280" t="s">
        <v>523</v>
      </c>
      <c r="C25" s="281">
        <v>11449</v>
      </c>
      <c r="D25" s="281">
        <v>7597</v>
      </c>
      <c r="E25" s="281">
        <v>108251</v>
      </c>
      <c r="F25" s="281">
        <v>208271</v>
      </c>
      <c r="G25" s="334">
        <v>10.91</v>
      </c>
      <c r="H25" s="334">
        <v>37.11</v>
      </c>
      <c r="I25" s="281">
        <v>36174</v>
      </c>
      <c r="J25" s="719" t="s">
        <v>522</v>
      </c>
      <c r="K25" s="720"/>
    </row>
    <row r="26" spans="1:11" x14ac:dyDescent="0.2">
      <c r="A26" s="282">
        <v>1080</v>
      </c>
      <c r="B26" s="283" t="s">
        <v>393</v>
      </c>
      <c r="C26" s="284">
        <v>1109</v>
      </c>
      <c r="D26" s="284">
        <v>1680</v>
      </c>
      <c r="E26" s="284">
        <v>73481</v>
      </c>
      <c r="F26" s="284">
        <v>284821</v>
      </c>
      <c r="G26" s="335">
        <v>3.45</v>
      </c>
      <c r="H26" s="335">
        <v>70.75</v>
      </c>
      <c r="I26" s="284">
        <v>42005</v>
      </c>
      <c r="J26" s="712" t="s">
        <v>429</v>
      </c>
      <c r="K26" s="713"/>
    </row>
    <row r="27" spans="1:11" x14ac:dyDescent="0.2">
      <c r="A27" s="285">
        <v>11</v>
      </c>
      <c r="B27" s="286" t="s">
        <v>394</v>
      </c>
      <c r="C27" s="287">
        <f>C28+C29</f>
        <v>81597</v>
      </c>
      <c r="D27" s="287">
        <f>D28+D29</f>
        <v>93277</v>
      </c>
      <c r="E27" s="287">
        <v>105924</v>
      </c>
      <c r="F27" s="287">
        <v>275708</v>
      </c>
      <c r="G27" s="336">
        <v>9.91</v>
      </c>
      <c r="H27" s="336">
        <v>51.67</v>
      </c>
      <c r="I27" s="287">
        <v>46314</v>
      </c>
      <c r="J27" s="721" t="s">
        <v>430</v>
      </c>
      <c r="K27" s="722"/>
    </row>
    <row r="28" spans="1:11" x14ac:dyDescent="0.2">
      <c r="A28" s="282">
        <v>1105</v>
      </c>
      <c r="B28" s="283" t="s">
        <v>525</v>
      </c>
      <c r="C28" s="284">
        <v>-2276</v>
      </c>
      <c r="D28" s="284">
        <v>34550</v>
      </c>
      <c r="E28" s="284">
        <v>94070</v>
      </c>
      <c r="F28" s="284">
        <v>511238</v>
      </c>
      <c r="G28" s="335">
        <v>8.52</v>
      </c>
      <c r="H28" s="335">
        <v>73.08</v>
      </c>
      <c r="I28" s="284">
        <v>73983</v>
      </c>
      <c r="J28" s="712" t="s">
        <v>524</v>
      </c>
      <c r="K28" s="713"/>
    </row>
    <row r="29" spans="1:11" x14ac:dyDescent="0.2">
      <c r="A29" s="279">
        <v>1106</v>
      </c>
      <c r="B29" s="280" t="s">
        <v>526</v>
      </c>
      <c r="C29" s="281">
        <v>83873</v>
      </c>
      <c r="D29" s="281">
        <v>58727</v>
      </c>
      <c r="E29" s="281">
        <v>109491</v>
      </c>
      <c r="F29" s="281">
        <v>204836</v>
      </c>
      <c r="G29" s="334">
        <v>10.95</v>
      </c>
      <c r="H29" s="334">
        <v>35.6</v>
      </c>
      <c r="I29" s="281">
        <v>37962</v>
      </c>
      <c r="J29" s="719" t="s">
        <v>431</v>
      </c>
      <c r="K29" s="720"/>
    </row>
    <row r="30" spans="1:11" x14ac:dyDescent="0.2">
      <c r="A30" s="251">
        <v>13</v>
      </c>
      <c r="B30" s="277" t="s">
        <v>395</v>
      </c>
      <c r="C30" s="278">
        <v>27935</v>
      </c>
      <c r="D30" s="278">
        <v>14172</v>
      </c>
      <c r="E30" s="278">
        <v>70921</v>
      </c>
      <c r="F30" s="278">
        <v>168222</v>
      </c>
      <c r="G30" s="333">
        <v>8.9600000000000009</v>
      </c>
      <c r="H30" s="333">
        <v>48.88</v>
      </c>
      <c r="I30" s="278">
        <v>22248</v>
      </c>
      <c r="J30" s="704" t="s">
        <v>432</v>
      </c>
      <c r="K30" s="705"/>
    </row>
    <row r="31" spans="1:11" x14ac:dyDescent="0.2">
      <c r="A31" s="279">
        <v>1392</v>
      </c>
      <c r="B31" s="280" t="s">
        <v>593</v>
      </c>
      <c r="C31" s="219">
        <v>27935</v>
      </c>
      <c r="D31" s="219">
        <v>14172</v>
      </c>
      <c r="E31" s="219">
        <v>70921</v>
      </c>
      <c r="F31" s="219">
        <v>168222</v>
      </c>
      <c r="G31" s="339">
        <v>8.9600000000000009</v>
      </c>
      <c r="H31" s="339">
        <v>48.88</v>
      </c>
      <c r="I31" s="219">
        <v>22248</v>
      </c>
      <c r="J31" s="719" t="s">
        <v>433</v>
      </c>
      <c r="K31" s="720"/>
    </row>
    <row r="32" spans="1:11" x14ac:dyDescent="0.2">
      <c r="A32" s="251">
        <v>14</v>
      </c>
      <c r="B32" s="277" t="s">
        <v>396</v>
      </c>
      <c r="C32" s="278">
        <f>C33+C34</f>
        <v>532265</v>
      </c>
      <c r="D32" s="278">
        <f>D33+D34</f>
        <v>168783</v>
      </c>
      <c r="E32" s="278">
        <v>89539</v>
      </c>
      <c r="F32" s="278">
        <v>133509</v>
      </c>
      <c r="G32" s="333">
        <v>10.53</v>
      </c>
      <c r="H32" s="333">
        <v>22.41</v>
      </c>
      <c r="I32" s="278">
        <v>21958</v>
      </c>
      <c r="J32" s="704" t="s">
        <v>434</v>
      </c>
      <c r="K32" s="705"/>
    </row>
    <row r="33" spans="1:11" x14ac:dyDescent="0.2">
      <c r="A33" s="279">
        <v>1411</v>
      </c>
      <c r="B33" s="280" t="s">
        <v>591</v>
      </c>
      <c r="C33" s="281">
        <v>4113</v>
      </c>
      <c r="D33" s="281">
        <v>7899</v>
      </c>
      <c r="E33" s="281">
        <v>42384</v>
      </c>
      <c r="F33" s="281">
        <v>115746</v>
      </c>
      <c r="G33" s="334">
        <v>5.04</v>
      </c>
      <c r="H33" s="334">
        <v>58.34</v>
      </c>
      <c r="I33" s="281">
        <v>24156</v>
      </c>
      <c r="J33" s="719" t="s">
        <v>592</v>
      </c>
      <c r="K33" s="720"/>
    </row>
    <row r="34" spans="1:11" x14ac:dyDescent="0.2">
      <c r="A34" s="282">
        <v>1412</v>
      </c>
      <c r="B34" s="283" t="s">
        <v>590</v>
      </c>
      <c r="C34" s="284">
        <v>528152</v>
      </c>
      <c r="D34" s="284">
        <v>160884</v>
      </c>
      <c r="E34" s="284">
        <v>92432</v>
      </c>
      <c r="F34" s="284">
        <v>135549</v>
      </c>
      <c r="G34" s="335">
        <v>10.73</v>
      </c>
      <c r="H34" s="335">
        <v>21.08</v>
      </c>
      <c r="I34" s="284">
        <v>21735</v>
      </c>
      <c r="J34" s="712" t="s">
        <v>589</v>
      </c>
      <c r="K34" s="713"/>
    </row>
    <row r="35" spans="1:11" x14ac:dyDescent="0.2">
      <c r="A35" s="285">
        <v>15</v>
      </c>
      <c r="B35" s="286" t="s">
        <v>588</v>
      </c>
      <c r="C35" s="287">
        <f>C36+C37</f>
        <v>12071</v>
      </c>
      <c r="D35" s="287">
        <f>D36+D37</f>
        <v>3344</v>
      </c>
      <c r="E35" s="287">
        <v>142177</v>
      </c>
      <c r="F35" s="287">
        <v>223908</v>
      </c>
      <c r="G35" s="336">
        <v>4.96</v>
      </c>
      <c r="H35" s="336">
        <v>31.54</v>
      </c>
      <c r="I35" s="287">
        <v>31250</v>
      </c>
      <c r="J35" s="721" t="s">
        <v>435</v>
      </c>
      <c r="K35" s="722"/>
    </row>
    <row r="36" spans="1:11" x14ac:dyDescent="0.2">
      <c r="A36" s="282" t="s">
        <v>401</v>
      </c>
      <c r="B36" s="283" t="s">
        <v>587</v>
      </c>
      <c r="C36" s="284">
        <v>2129</v>
      </c>
      <c r="D36" s="284">
        <v>745</v>
      </c>
      <c r="E36" s="284">
        <v>133106</v>
      </c>
      <c r="F36" s="284">
        <v>141230</v>
      </c>
      <c r="G36" s="335">
        <v>3.03</v>
      </c>
      <c r="H36" s="335">
        <v>2.72</v>
      </c>
      <c r="I36" s="284">
        <v>37253</v>
      </c>
      <c r="J36" s="712" t="s">
        <v>436</v>
      </c>
      <c r="K36" s="713"/>
    </row>
    <row r="37" spans="1:11" x14ac:dyDescent="0.2">
      <c r="A37" s="279">
        <v>1520</v>
      </c>
      <c r="B37" s="280" t="s">
        <v>398</v>
      </c>
      <c r="C37" s="281">
        <v>9942</v>
      </c>
      <c r="D37" s="281">
        <v>2599</v>
      </c>
      <c r="E37" s="281">
        <v>144445</v>
      </c>
      <c r="F37" s="281">
        <v>244578</v>
      </c>
      <c r="G37" s="334">
        <v>5.24</v>
      </c>
      <c r="H37" s="334">
        <v>35.700000000000003</v>
      </c>
      <c r="I37" s="281">
        <v>29871</v>
      </c>
      <c r="J37" s="719" t="s">
        <v>437</v>
      </c>
      <c r="K37" s="720"/>
    </row>
    <row r="38" spans="1:11" ht="33.75" x14ac:dyDescent="0.2">
      <c r="A38" s="251">
        <v>16</v>
      </c>
      <c r="B38" s="277" t="s">
        <v>584</v>
      </c>
      <c r="C38" s="278">
        <v>190802</v>
      </c>
      <c r="D38" s="278">
        <v>129488</v>
      </c>
      <c r="E38" s="278">
        <v>82696</v>
      </c>
      <c r="F38" s="278">
        <v>164332</v>
      </c>
      <c r="G38" s="333">
        <v>8.18</v>
      </c>
      <c r="H38" s="333">
        <v>41.5</v>
      </c>
      <c r="I38" s="278">
        <v>30963</v>
      </c>
      <c r="J38" s="704" t="s">
        <v>585</v>
      </c>
      <c r="K38" s="705"/>
    </row>
    <row r="39" spans="1:11" x14ac:dyDescent="0.2">
      <c r="A39" s="279">
        <v>1622</v>
      </c>
      <c r="B39" s="280" t="s">
        <v>583</v>
      </c>
      <c r="C39" s="281">
        <v>190802</v>
      </c>
      <c r="D39" s="281">
        <v>129488</v>
      </c>
      <c r="E39" s="281">
        <v>82696</v>
      </c>
      <c r="F39" s="281">
        <v>164332</v>
      </c>
      <c r="G39" s="334">
        <v>8.18</v>
      </c>
      <c r="H39" s="334">
        <v>41.5</v>
      </c>
      <c r="I39" s="281">
        <v>30963</v>
      </c>
      <c r="J39" s="719" t="s">
        <v>586</v>
      </c>
      <c r="K39" s="720"/>
    </row>
    <row r="40" spans="1:11" x14ac:dyDescent="0.2">
      <c r="A40" s="251">
        <v>17</v>
      </c>
      <c r="B40" s="277" t="s">
        <v>582</v>
      </c>
      <c r="C40" s="278">
        <f>C41+C42</f>
        <v>29696</v>
      </c>
      <c r="D40" s="278">
        <f>D41+D42</f>
        <v>15686</v>
      </c>
      <c r="E40" s="278">
        <v>87102</v>
      </c>
      <c r="F40" s="278">
        <v>205981</v>
      </c>
      <c r="G40" s="333">
        <v>4.42</v>
      </c>
      <c r="H40" s="333">
        <v>53.3</v>
      </c>
      <c r="I40" s="278">
        <v>28677</v>
      </c>
      <c r="J40" s="704" t="s">
        <v>438</v>
      </c>
      <c r="K40" s="705"/>
    </row>
    <row r="41" spans="1:11" x14ac:dyDescent="0.2">
      <c r="A41" s="279">
        <v>1702</v>
      </c>
      <c r="B41" s="280" t="s">
        <v>399</v>
      </c>
      <c r="C41" s="281">
        <v>13711</v>
      </c>
      <c r="D41" s="281">
        <v>9126</v>
      </c>
      <c r="E41" s="281">
        <v>97868</v>
      </c>
      <c r="F41" s="281">
        <v>281195</v>
      </c>
      <c r="G41" s="334">
        <v>3.61</v>
      </c>
      <c r="H41" s="334">
        <v>61.59</v>
      </c>
      <c r="I41" s="281">
        <v>36948</v>
      </c>
      <c r="J41" s="719" t="s">
        <v>581</v>
      </c>
      <c r="K41" s="720"/>
    </row>
    <row r="42" spans="1:11" x14ac:dyDescent="0.2">
      <c r="A42" s="282">
        <v>1709</v>
      </c>
      <c r="B42" s="283" t="s">
        <v>400</v>
      </c>
      <c r="C42" s="284">
        <v>15985</v>
      </c>
      <c r="D42" s="284">
        <v>6560</v>
      </c>
      <c r="E42" s="284">
        <v>78254</v>
      </c>
      <c r="F42" s="284">
        <v>144172</v>
      </c>
      <c r="G42" s="335">
        <v>5.72</v>
      </c>
      <c r="H42" s="335">
        <v>40.01</v>
      </c>
      <c r="I42" s="284">
        <v>21867</v>
      </c>
      <c r="J42" s="712" t="s">
        <v>440</v>
      </c>
      <c r="K42" s="713"/>
    </row>
    <row r="43" spans="1:11" x14ac:dyDescent="0.2">
      <c r="A43" s="285">
        <v>18</v>
      </c>
      <c r="B43" s="286" t="s">
        <v>580</v>
      </c>
      <c r="C43" s="287">
        <f>C44+C45</f>
        <v>318814</v>
      </c>
      <c r="D43" s="287">
        <f>D44+D45</f>
        <v>318893</v>
      </c>
      <c r="E43" s="287">
        <v>203937</v>
      </c>
      <c r="F43" s="287">
        <v>298661</v>
      </c>
      <c r="G43" s="336">
        <v>8.8000000000000007</v>
      </c>
      <c r="H43" s="336">
        <v>22.92</v>
      </c>
      <c r="I43" s="287">
        <v>78973</v>
      </c>
      <c r="J43" s="721" t="s">
        <v>441</v>
      </c>
      <c r="K43" s="722"/>
    </row>
    <row r="44" spans="1:11" ht="24" customHeight="1" x14ac:dyDescent="0.2">
      <c r="A44" s="282">
        <v>1811</v>
      </c>
      <c r="B44" s="283" t="s">
        <v>579</v>
      </c>
      <c r="C44" s="284">
        <v>314388</v>
      </c>
      <c r="D44" s="284">
        <v>312492</v>
      </c>
      <c r="E44" s="284">
        <v>204547</v>
      </c>
      <c r="F44" s="284">
        <v>295746</v>
      </c>
      <c r="G44" s="335">
        <v>8.9600000000000009</v>
      </c>
      <c r="H44" s="335">
        <v>21.88</v>
      </c>
      <c r="I44" s="284">
        <v>78654</v>
      </c>
      <c r="J44" s="712" t="s">
        <v>442</v>
      </c>
      <c r="K44" s="713"/>
    </row>
    <row r="45" spans="1:11" x14ac:dyDescent="0.2">
      <c r="A45" s="279">
        <v>1820</v>
      </c>
      <c r="B45" s="280" t="s">
        <v>578</v>
      </c>
      <c r="C45" s="281">
        <v>4426</v>
      </c>
      <c r="D45" s="281">
        <v>6401</v>
      </c>
      <c r="E45" s="281">
        <v>166561</v>
      </c>
      <c r="F45" s="281">
        <v>477117</v>
      </c>
      <c r="G45" s="334">
        <v>2.59</v>
      </c>
      <c r="H45" s="334">
        <v>62.5</v>
      </c>
      <c r="I45" s="281">
        <v>98474</v>
      </c>
      <c r="J45" s="719" t="s">
        <v>443</v>
      </c>
      <c r="K45" s="720"/>
    </row>
    <row r="46" spans="1:11" x14ac:dyDescent="0.2">
      <c r="A46" s="252">
        <v>19</v>
      </c>
      <c r="B46" s="298" t="s">
        <v>577</v>
      </c>
      <c r="C46" s="299">
        <v>8322040</v>
      </c>
      <c r="D46" s="299">
        <v>499763</v>
      </c>
      <c r="E46" s="299">
        <v>8387137</v>
      </c>
      <c r="F46" s="299">
        <v>27017206</v>
      </c>
      <c r="G46" s="340">
        <v>1.49</v>
      </c>
      <c r="H46" s="340">
        <v>67.47</v>
      </c>
      <c r="I46" s="299">
        <v>465762</v>
      </c>
      <c r="J46" s="717" t="s">
        <v>444</v>
      </c>
      <c r="K46" s="718"/>
    </row>
    <row r="47" spans="1:11" x14ac:dyDescent="0.2">
      <c r="A47" s="285">
        <v>20</v>
      </c>
      <c r="B47" s="286" t="s">
        <v>576</v>
      </c>
      <c r="C47" s="287">
        <v>42936973</v>
      </c>
      <c r="D47" s="287">
        <v>2545004</v>
      </c>
      <c r="E47" s="287">
        <v>5629041</v>
      </c>
      <c r="F47" s="287">
        <v>7146125</v>
      </c>
      <c r="G47" s="336">
        <v>2.72</v>
      </c>
      <c r="H47" s="336">
        <v>18.510000000000002</v>
      </c>
      <c r="I47" s="287">
        <v>300508</v>
      </c>
      <c r="J47" s="721" t="s">
        <v>445</v>
      </c>
      <c r="K47" s="722"/>
    </row>
    <row r="48" spans="1:11" ht="22.5" x14ac:dyDescent="0.2">
      <c r="A48" s="251">
        <v>21</v>
      </c>
      <c r="B48" s="277" t="s">
        <v>571</v>
      </c>
      <c r="C48" s="278">
        <v>11158</v>
      </c>
      <c r="D48" s="278">
        <v>2322</v>
      </c>
      <c r="E48" s="278">
        <v>51896</v>
      </c>
      <c r="F48" s="278">
        <v>111701</v>
      </c>
      <c r="G48" s="333">
        <v>7.59</v>
      </c>
      <c r="H48" s="333">
        <v>45.95</v>
      </c>
      <c r="I48" s="278">
        <v>8632</v>
      </c>
      <c r="J48" s="704" t="s">
        <v>569</v>
      </c>
      <c r="K48" s="705"/>
    </row>
    <row r="49" spans="1:11" x14ac:dyDescent="0.2">
      <c r="A49" s="279">
        <v>2100</v>
      </c>
      <c r="B49" s="280" t="s">
        <v>572</v>
      </c>
      <c r="C49" s="281">
        <v>11158</v>
      </c>
      <c r="D49" s="281">
        <v>2322</v>
      </c>
      <c r="E49" s="281">
        <v>51896</v>
      </c>
      <c r="F49" s="281">
        <v>111701</v>
      </c>
      <c r="G49" s="334">
        <v>7.59</v>
      </c>
      <c r="H49" s="334">
        <v>45.95</v>
      </c>
      <c r="I49" s="281">
        <v>8632</v>
      </c>
      <c r="J49" s="719" t="s">
        <v>597</v>
      </c>
      <c r="K49" s="720"/>
    </row>
    <row r="50" spans="1:11" x14ac:dyDescent="0.2">
      <c r="A50" s="251">
        <v>22</v>
      </c>
      <c r="B50" s="277" t="s">
        <v>573</v>
      </c>
      <c r="C50" s="278">
        <f>C51+C52</f>
        <v>286101</v>
      </c>
      <c r="D50" s="278">
        <f>D51+D52</f>
        <v>191869</v>
      </c>
      <c r="E50" s="278">
        <v>118991</v>
      </c>
      <c r="F50" s="278">
        <v>321671</v>
      </c>
      <c r="G50" s="333">
        <v>4.75</v>
      </c>
      <c r="H50" s="333">
        <v>58.26</v>
      </c>
      <c r="I50" s="278">
        <v>40300</v>
      </c>
      <c r="J50" s="704" t="s">
        <v>446</v>
      </c>
      <c r="K50" s="705"/>
    </row>
    <row r="51" spans="1:11" x14ac:dyDescent="0.2">
      <c r="A51" s="289">
        <v>2211</v>
      </c>
      <c r="B51" s="290" t="s">
        <v>572</v>
      </c>
      <c r="C51" s="291">
        <v>1946</v>
      </c>
      <c r="D51" s="291">
        <v>390</v>
      </c>
      <c r="E51" s="291">
        <v>259583</v>
      </c>
      <c r="F51" s="291">
        <v>367311</v>
      </c>
      <c r="G51" s="341">
        <v>4.99</v>
      </c>
      <c r="H51" s="341">
        <v>24.34</v>
      </c>
      <c r="I51" s="291">
        <v>43333</v>
      </c>
      <c r="J51" s="706" t="s">
        <v>570</v>
      </c>
      <c r="K51" s="707"/>
    </row>
    <row r="52" spans="1:11" x14ac:dyDescent="0.2">
      <c r="A52" s="282">
        <v>2220</v>
      </c>
      <c r="B52" s="283" t="s">
        <v>402</v>
      </c>
      <c r="C52" s="284">
        <v>284155</v>
      </c>
      <c r="D52" s="284">
        <v>191479</v>
      </c>
      <c r="E52" s="284">
        <v>118725</v>
      </c>
      <c r="F52" s="284">
        <v>321584</v>
      </c>
      <c r="G52" s="335">
        <v>4.75</v>
      </c>
      <c r="H52" s="335">
        <v>58.33</v>
      </c>
      <c r="I52" s="284">
        <v>40294</v>
      </c>
      <c r="J52" s="712" t="s">
        <v>447</v>
      </c>
      <c r="K52" s="713"/>
    </row>
    <row r="53" spans="1:11" s="331" customFormat="1" x14ac:dyDescent="0.2">
      <c r="A53" s="292">
        <v>23</v>
      </c>
      <c r="B53" s="293" t="s">
        <v>575</v>
      </c>
      <c r="C53" s="294">
        <f>C54+C55+C56+C57+C58</f>
        <v>2194154</v>
      </c>
      <c r="D53" s="294">
        <f>D54+D55+D56+D57+D58</f>
        <v>892312</v>
      </c>
      <c r="E53" s="294">
        <v>184813</v>
      </c>
      <c r="F53" s="294">
        <v>471411</v>
      </c>
      <c r="G53" s="342">
        <v>3.68</v>
      </c>
      <c r="H53" s="342">
        <v>57.11</v>
      </c>
      <c r="I53" s="294">
        <v>43704</v>
      </c>
      <c r="J53" s="710" t="s">
        <v>448</v>
      </c>
      <c r="K53" s="711"/>
    </row>
    <row r="54" spans="1:11" x14ac:dyDescent="0.2">
      <c r="A54" s="282">
        <v>2310</v>
      </c>
      <c r="B54" s="283" t="s">
        <v>404</v>
      </c>
      <c r="C54" s="284">
        <v>37458</v>
      </c>
      <c r="D54" s="284">
        <v>29353</v>
      </c>
      <c r="E54" s="284">
        <v>84237</v>
      </c>
      <c r="F54" s="284">
        <v>231693</v>
      </c>
      <c r="G54" s="335">
        <v>6.92</v>
      </c>
      <c r="H54" s="335">
        <v>56.72</v>
      </c>
      <c r="I54" s="284">
        <v>34171</v>
      </c>
      <c r="J54" s="712" t="s">
        <v>449</v>
      </c>
      <c r="K54" s="713"/>
    </row>
    <row r="55" spans="1:11" x14ac:dyDescent="0.2">
      <c r="A55" s="279">
        <v>2394</v>
      </c>
      <c r="B55" s="280" t="s">
        <v>405</v>
      </c>
      <c r="C55" s="291">
        <v>865040</v>
      </c>
      <c r="D55" s="291">
        <v>120556</v>
      </c>
      <c r="E55" s="291">
        <v>617991</v>
      </c>
      <c r="F55" s="291">
        <v>1012478</v>
      </c>
      <c r="G55" s="341">
        <v>2.4</v>
      </c>
      <c r="H55" s="341">
        <v>36.57</v>
      </c>
      <c r="I55" s="291">
        <v>62238</v>
      </c>
      <c r="J55" s="719" t="s">
        <v>450</v>
      </c>
      <c r="K55" s="720"/>
    </row>
    <row r="56" spans="1:11" x14ac:dyDescent="0.2">
      <c r="A56" s="282">
        <v>2395</v>
      </c>
      <c r="B56" s="283" t="s">
        <v>565</v>
      </c>
      <c r="C56" s="284">
        <v>1021424</v>
      </c>
      <c r="D56" s="284">
        <v>640850</v>
      </c>
      <c r="E56" s="284">
        <v>144100</v>
      </c>
      <c r="F56" s="284">
        <v>457999</v>
      </c>
      <c r="G56" s="335">
        <v>3.53</v>
      </c>
      <c r="H56" s="335">
        <v>65.010000000000005</v>
      </c>
      <c r="I56" s="284">
        <v>43918</v>
      </c>
      <c r="J56" s="712" t="s">
        <v>451</v>
      </c>
      <c r="K56" s="713"/>
    </row>
    <row r="57" spans="1:11" x14ac:dyDescent="0.2">
      <c r="A57" s="289">
        <v>2396</v>
      </c>
      <c r="B57" s="290" t="s">
        <v>406</v>
      </c>
      <c r="C57" s="291">
        <v>20689</v>
      </c>
      <c r="D57" s="291">
        <v>36342</v>
      </c>
      <c r="E57" s="291">
        <v>46988</v>
      </c>
      <c r="F57" s="291">
        <v>120963</v>
      </c>
      <c r="G57" s="341">
        <v>11.62</v>
      </c>
      <c r="H57" s="341">
        <v>49.54</v>
      </c>
      <c r="I57" s="291">
        <v>26742</v>
      </c>
      <c r="J57" s="706" t="s">
        <v>452</v>
      </c>
      <c r="K57" s="707"/>
    </row>
    <row r="58" spans="1:11" x14ac:dyDescent="0.2">
      <c r="A58" s="282">
        <v>2399</v>
      </c>
      <c r="B58" s="283" t="s">
        <v>564</v>
      </c>
      <c r="C58" s="284">
        <v>249543</v>
      </c>
      <c r="D58" s="284">
        <v>65211</v>
      </c>
      <c r="E58" s="284">
        <v>202925</v>
      </c>
      <c r="F58" s="284">
        <v>370978</v>
      </c>
      <c r="G58" s="335">
        <v>6.29</v>
      </c>
      <c r="H58" s="335">
        <v>39.01</v>
      </c>
      <c r="I58" s="284">
        <v>39048</v>
      </c>
      <c r="J58" s="712" t="s">
        <v>563</v>
      </c>
      <c r="K58" s="713"/>
    </row>
    <row r="59" spans="1:11" x14ac:dyDescent="0.2">
      <c r="A59" s="285">
        <v>24</v>
      </c>
      <c r="B59" s="286" t="s">
        <v>407</v>
      </c>
      <c r="C59" s="294">
        <v>3318514</v>
      </c>
      <c r="D59" s="294">
        <v>1213838</v>
      </c>
      <c r="E59" s="294">
        <v>1198726</v>
      </c>
      <c r="F59" s="294">
        <v>3413747</v>
      </c>
      <c r="G59" s="342">
        <v>5.16</v>
      </c>
      <c r="H59" s="342">
        <v>59.72</v>
      </c>
      <c r="I59" s="294">
        <v>251729</v>
      </c>
      <c r="J59" s="764" t="s">
        <v>453</v>
      </c>
      <c r="K59" s="765"/>
    </row>
    <row r="60" spans="1:11" ht="22.5" x14ac:dyDescent="0.2">
      <c r="A60" s="305">
        <v>25</v>
      </c>
      <c r="B60" s="277" t="s">
        <v>566</v>
      </c>
      <c r="C60" s="278">
        <f>C61+C62+C63+C64</f>
        <v>1208613</v>
      </c>
      <c r="D60" s="278">
        <f>D61+D62+D63+D64</f>
        <v>581017</v>
      </c>
      <c r="E60" s="278">
        <v>87171</v>
      </c>
      <c r="F60" s="278">
        <v>199875</v>
      </c>
      <c r="G60" s="333">
        <v>5.03</v>
      </c>
      <c r="H60" s="333">
        <v>51.35</v>
      </c>
      <c r="I60" s="278">
        <v>26656</v>
      </c>
      <c r="J60" s="704" t="s">
        <v>562</v>
      </c>
      <c r="K60" s="705"/>
    </row>
    <row r="61" spans="1:11" x14ac:dyDescent="0.2">
      <c r="A61" s="289">
        <v>2511</v>
      </c>
      <c r="B61" s="290" t="s">
        <v>408</v>
      </c>
      <c r="C61" s="291">
        <v>1153015</v>
      </c>
      <c r="D61" s="291">
        <v>541060</v>
      </c>
      <c r="E61" s="291">
        <v>86298</v>
      </c>
      <c r="F61" s="291">
        <v>197411</v>
      </c>
      <c r="G61" s="341">
        <v>4.5599999999999996</v>
      </c>
      <c r="H61" s="341">
        <v>51.73</v>
      </c>
      <c r="I61" s="291">
        <v>25970</v>
      </c>
      <c r="J61" s="706" t="s">
        <v>454</v>
      </c>
      <c r="K61" s="707"/>
    </row>
    <row r="62" spans="1:11" x14ac:dyDescent="0.2">
      <c r="A62" s="282">
        <v>2591</v>
      </c>
      <c r="B62" s="283" t="s">
        <v>560</v>
      </c>
      <c r="C62" s="284">
        <v>14169</v>
      </c>
      <c r="D62" s="284">
        <v>7919</v>
      </c>
      <c r="E62" s="284">
        <v>133619</v>
      </c>
      <c r="F62" s="284">
        <v>304295</v>
      </c>
      <c r="G62" s="335">
        <v>38.520000000000003</v>
      </c>
      <c r="H62" s="335">
        <v>17.57</v>
      </c>
      <c r="I62" s="284">
        <v>44994</v>
      </c>
      <c r="J62" s="712" t="s">
        <v>561</v>
      </c>
      <c r="K62" s="713"/>
    </row>
    <row r="63" spans="1:11" x14ac:dyDescent="0.2">
      <c r="A63" s="289">
        <v>2592</v>
      </c>
      <c r="B63" s="290" t="s">
        <v>567</v>
      </c>
      <c r="C63" s="291">
        <v>31220</v>
      </c>
      <c r="D63" s="291">
        <v>18917</v>
      </c>
      <c r="E63" s="291">
        <v>124411</v>
      </c>
      <c r="F63" s="291">
        <v>283192</v>
      </c>
      <c r="G63" s="341">
        <v>2.68</v>
      </c>
      <c r="H63" s="341">
        <v>53.39</v>
      </c>
      <c r="I63" s="291">
        <v>45149</v>
      </c>
      <c r="J63" s="706" t="s">
        <v>455</v>
      </c>
      <c r="K63" s="707"/>
    </row>
    <row r="64" spans="1:11" x14ac:dyDescent="0.2">
      <c r="A64" s="282">
        <v>2599</v>
      </c>
      <c r="B64" s="283" t="s">
        <v>558</v>
      </c>
      <c r="C64" s="284">
        <v>10209</v>
      </c>
      <c r="D64" s="284">
        <v>13121</v>
      </c>
      <c r="E64" s="284">
        <v>71900</v>
      </c>
      <c r="F64" s="284">
        <v>194450</v>
      </c>
      <c r="G64" s="335">
        <v>11.05</v>
      </c>
      <c r="H64" s="335">
        <v>51.97</v>
      </c>
      <c r="I64" s="284">
        <v>35655</v>
      </c>
      <c r="J64" s="712" t="s">
        <v>559</v>
      </c>
      <c r="K64" s="713"/>
    </row>
    <row r="65" spans="1:11" x14ac:dyDescent="0.2">
      <c r="A65" s="292">
        <v>27</v>
      </c>
      <c r="B65" s="293" t="s">
        <v>409</v>
      </c>
      <c r="C65" s="294">
        <f>C66+C67+C68+C69</f>
        <v>-52344</v>
      </c>
      <c r="D65" s="294">
        <f>D66+D67+D68+D69</f>
        <v>62129</v>
      </c>
      <c r="E65" s="294">
        <v>134465</v>
      </c>
      <c r="F65" s="294">
        <v>1182027</v>
      </c>
      <c r="G65" s="342">
        <v>1.97</v>
      </c>
      <c r="H65" s="342">
        <v>86.65</v>
      </c>
      <c r="I65" s="294">
        <v>53930</v>
      </c>
      <c r="J65" s="710" t="s">
        <v>456</v>
      </c>
      <c r="K65" s="711"/>
    </row>
    <row r="66" spans="1:11" x14ac:dyDescent="0.2">
      <c r="A66" s="282">
        <v>2710</v>
      </c>
      <c r="B66" s="283" t="s">
        <v>555</v>
      </c>
      <c r="C66" s="284">
        <v>28490</v>
      </c>
      <c r="D66" s="284">
        <v>18796</v>
      </c>
      <c r="E66" s="284">
        <v>168455</v>
      </c>
      <c r="F66" s="284">
        <v>437444</v>
      </c>
      <c r="G66" s="335">
        <v>5.51</v>
      </c>
      <c r="H66" s="335">
        <v>55.98</v>
      </c>
      <c r="I66" s="284">
        <v>60244</v>
      </c>
      <c r="J66" s="712" t="s">
        <v>556</v>
      </c>
      <c r="K66" s="713"/>
    </row>
    <row r="67" spans="1:11" ht="22.5" x14ac:dyDescent="0.2">
      <c r="A67" s="289">
        <v>2730</v>
      </c>
      <c r="B67" s="290" t="s">
        <v>554</v>
      </c>
      <c r="C67" s="291">
        <v>-104164</v>
      </c>
      <c r="D67" s="291">
        <v>20559</v>
      </c>
      <c r="E67" s="291">
        <v>115767</v>
      </c>
      <c r="F67" s="291">
        <v>2750090</v>
      </c>
      <c r="G67" s="341">
        <v>0.86</v>
      </c>
      <c r="H67" s="341">
        <v>94.93</v>
      </c>
      <c r="I67" s="291">
        <v>54102</v>
      </c>
      <c r="J67" s="706" t="s">
        <v>557</v>
      </c>
      <c r="K67" s="707"/>
    </row>
    <row r="68" spans="1:11" x14ac:dyDescent="0.2">
      <c r="A68" s="282">
        <v>2740</v>
      </c>
      <c r="B68" s="283" t="s">
        <v>553</v>
      </c>
      <c r="C68" s="284">
        <v>-326</v>
      </c>
      <c r="D68" s="284">
        <v>593</v>
      </c>
      <c r="E68" s="284">
        <v>52494</v>
      </c>
      <c r="F68" s="284">
        <v>84516</v>
      </c>
      <c r="G68" s="335">
        <v>14.51</v>
      </c>
      <c r="H68" s="335">
        <v>23.38</v>
      </c>
      <c r="I68" s="284">
        <v>21170</v>
      </c>
      <c r="J68" s="712" t="s">
        <v>457</v>
      </c>
      <c r="K68" s="713"/>
    </row>
    <row r="69" spans="1:11" x14ac:dyDescent="0.2">
      <c r="A69" s="289">
        <v>2790</v>
      </c>
      <c r="B69" s="290" t="s">
        <v>552</v>
      </c>
      <c r="C69" s="291">
        <v>23656</v>
      </c>
      <c r="D69" s="291">
        <v>22181</v>
      </c>
      <c r="E69" s="291">
        <v>131769</v>
      </c>
      <c r="F69" s="291">
        <v>406137</v>
      </c>
      <c r="G69" s="341">
        <v>5.74</v>
      </c>
      <c r="H69" s="341">
        <v>61.81</v>
      </c>
      <c r="I69" s="291">
        <v>51344</v>
      </c>
      <c r="J69" s="706" t="s">
        <v>458</v>
      </c>
      <c r="K69" s="707"/>
    </row>
    <row r="70" spans="1:11" x14ac:dyDescent="0.2">
      <c r="A70" s="443">
        <v>28</v>
      </c>
      <c r="B70" s="277" t="s">
        <v>551</v>
      </c>
      <c r="C70" s="278">
        <f>C71+C72</f>
        <v>30748</v>
      </c>
      <c r="D70" s="278">
        <f>D71+D72</f>
        <v>38827</v>
      </c>
      <c r="E70" s="278">
        <v>57649</v>
      </c>
      <c r="F70" s="278">
        <v>176563</v>
      </c>
      <c r="G70" s="333">
        <v>2.54</v>
      </c>
      <c r="H70" s="333">
        <v>64.81</v>
      </c>
      <c r="I70" s="278">
        <v>30006</v>
      </c>
      <c r="J70" s="704" t="s">
        <v>459</v>
      </c>
      <c r="K70" s="705"/>
    </row>
    <row r="71" spans="1:11" ht="33.75" x14ac:dyDescent="0.2">
      <c r="A71" s="289">
        <v>2810</v>
      </c>
      <c r="B71" s="290" t="s">
        <v>549</v>
      </c>
      <c r="C71" s="291">
        <v>28310</v>
      </c>
      <c r="D71" s="291">
        <v>36349</v>
      </c>
      <c r="E71" s="291">
        <v>57009</v>
      </c>
      <c r="F71" s="291">
        <v>175312</v>
      </c>
      <c r="G71" s="341">
        <v>1.76</v>
      </c>
      <c r="H71" s="341">
        <v>65.72</v>
      </c>
      <c r="I71" s="291">
        <v>30116</v>
      </c>
      <c r="J71" s="706" t="s">
        <v>550</v>
      </c>
      <c r="K71" s="707"/>
    </row>
    <row r="72" spans="1:11" ht="22.5" x14ac:dyDescent="0.2">
      <c r="A72" s="282">
        <v>2820</v>
      </c>
      <c r="B72" s="283" t="s">
        <v>548</v>
      </c>
      <c r="C72" s="284">
        <v>2438</v>
      </c>
      <c r="D72" s="284">
        <v>2478</v>
      </c>
      <c r="E72" s="284">
        <v>65779</v>
      </c>
      <c r="F72" s="284">
        <v>192481</v>
      </c>
      <c r="G72" s="335">
        <v>11.52</v>
      </c>
      <c r="H72" s="335">
        <v>54.31</v>
      </c>
      <c r="I72" s="284">
        <v>28481</v>
      </c>
      <c r="J72" s="712" t="s">
        <v>547</v>
      </c>
      <c r="K72" s="713"/>
    </row>
    <row r="73" spans="1:11" x14ac:dyDescent="0.2">
      <c r="A73" s="292">
        <v>29</v>
      </c>
      <c r="B73" s="293" t="s">
        <v>545</v>
      </c>
      <c r="C73" s="294">
        <f>C74+C75</f>
        <v>36009</v>
      </c>
      <c r="D73" s="294">
        <f>D74+D75</f>
        <v>10548</v>
      </c>
      <c r="E73" s="294">
        <v>95515</v>
      </c>
      <c r="F73" s="294">
        <v>158205</v>
      </c>
      <c r="G73" s="342">
        <v>5.86</v>
      </c>
      <c r="H73" s="342">
        <v>33.76</v>
      </c>
      <c r="I73" s="294">
        <v>20285</v>
      </c>
      <c r="J73" s="710" t="s">
        <v>546</v>
      </c>
      <c r="K73" s="711"/>
    </row>
    <row r="74" spans="1:11" ht="22.5" x14ac:dyDescent="0.2">
      <c r="A74" s="295">
        <v>2920</v>
      </c>
      <c r="B74" s="296" t="s">
        <v>544</v>
      </c>
      <c r="C74" s="297">
        <v>35002</v>
      </c>
      <c r="D74" s="297">
        <v>9205</v>
      </c>
      <c r="E74" s="297">
        <v>98363</v>
      </c>
      <c r="F74" s="297">
        <v>158105</v>
      </c>
      <c r="G74" s="460">
        <v>5.83</v>
      </c>
      <c r="H74" s="460">
        <v>31.95</v>
      </c>
      <c r="I74" s="297">
        <v>19138</v>
      </c>
      <c r="J74" s="735" t="s">
        <v>543</v>
      </c>
      <c r="K74" s="736"/>
    </row>
    <row r="75" spans="1:11" x14ac:dyDescent="0.2">
      <c r="A75" s="289">
        <v>2930</v>
      </c>
      <c r="B75" s="290" t="s">
        <v>541</v>
      </c>
      <c r="C75" s="291">
        <v>1007</v>
      </c>
      <c r="D75" s="291">
        <v>1343</v>
      </c>
      <c r="E75" s="291">
        <v>60240</v>
      </c>
      <c r="F75" s="291">
        <v>159445</v>
      </c>
      <c r="G75" s="341">
        <v>6.24</v>
      </c>
      <c r="H75" s="341">
        <v>55.98</v>
      </c>
      <c r="I75" s="291">
        <v>34429</v>
      </c>
      <c r="J75" s="706" t="s">
        <v>542</v>
      </c>
      <c r="K75" s="707"/>
    </row>
    <row r="76" spans="1:11" x14ac:dyDescent="0.2">
      <c r="A76" s="305">
        <v>30</v>
      </c>
      <c r="B76" s="277" t="s">
        <v>411</v>
      </c>
      <c r="C76" s="278">
        <v>25039</v>
      </c>
      <c r="D76" s="278">
        <v>89373</v>
      </c>
      <c r="E76" s="278">
        <v>173481</v>
      </c>
      <c r="F76" s="278">
        <v>538340</v>
      </c>
      <c r="G76" s="333">
        <v>3.9</v>
      </c>
      <c r="H76" s="333">
        <v>63.88</v>
      </c>
      <c r="I76" s="278">
        <v>115172</v>
      </c>
      <c r="J76" s="704" t="s">
        <v>460</v>
      </c>
      <c r="K76" s="705"/>
    </row>
    <row r="77" spans="1:11" x14ac:dyDescent="0.2">
      <c r="A77" s="289">
        <v>3011</v>
      </c>
      <c r="B77" s="290" t="s">
        <v>540</v>
      </c>
      <c r="C77" s="291">
        <v>25039</v>
      </c>
      <c r="D77" s="291">
        <v>89373</v>
      </c>
      <c r="E77" s="291">
        <v>173481</v>
      </c>
      <c r="F77" s="291">
        <v>538340</v>
      </c>
      <c r="G77" s="341">
        <v>3.9</v>
      </c>
      <c r="H77" s="341">
        <v>63.88</v>
      </c>
      <c r="I77" s="291">
        <v>115172</v>
      </c>
      <c r="J77" s="706" t="s">
        <v>461</v>
      </c>
      <c r="K77" s="707"/>
    </row>
    <row r="78" spans="1:11" x14ac:dyDescent="0.2">
      <c r="A78" s="305">
        <v>31</v>
      </c>
      <c r="B78" s="277" t="s">
        <v>412</v>
      </c>
      <c r="C78" s="278">
        <v>278689</v>
      </c>
      <c r="D78" s="278">
        <v>107338</v>
      </c>
      <c r="E78" s="278">
        <v>119681</v>
      </c>
      <c r="F78" s="278">
        <v>180218</v>
      </c>
      <c r="G78" s="333">
        <v>5.92</v>
      </c>
      <c r="H78" s="333">
        <v>27.67</v>
      </c>
      <c r="I78" s="278">
        <v>31898</v>
      </c>
      <c r="J78" s="704" t="s">
        <v>462</v>
      </c>
      <c r="K78" s="705"/>
    </row>
    <row r="79" spans="1:11" x14ac:dyDescent="0.2">
      <c r="A79" s="289">
        <v>3100</v>
      </c>
      <c r="B79" s="290" t="s">
        <v>412</v>
      </c>
      <c r="C79" s="291">
        <v>278689</v>
      </c>
      <c r="D79" s="291">
        <v>107338</v>
      </c>
      <c r="E79" s="291">
        <v>119681</v>
      </c>
      <c r="F79" s="291">
        <v>180218</v>
      </c>
      <c r="G79" s="341">
        <v>5.92</v>
      </c>
      <c r="H79" s="341">
        <v>27.67</v>
      </c>
      <c r="I79" s="291">
        <v>31898</v>
      </c>
      <c r="J79" s="706" t="s">
        <v>463</v>
      </c>
      <c r="K79" s="707"/>
    </row>
    <row r="80" spans="1:11" x14ac:dyDescent="0.2">
      <c r="A80" s="305">
        <v>32</v>
      </c>
      <c r="B80" s="277" t="s">
        <v>413</v>
      </c>
      <c r="C80" s="278">
        <f>C81+C82</f>
        <v>-21173</v>
      </c>
      <c r="D80" s="278">
        <f>D81+D82</f>
        <v>4124</v>
      </c>
      <c r="E80" s="278">
        <v>-36621</v>
      </c>
      <c r="F80" s="278">
        <v>216292</v>
      </c>
      <c r="G80" s="333">
        <v>31.54</v>
      </c>
      <c r="H80" s="333">
        <v>85.39</v>
      </c>
      <c r="I80" s="278">
        <v>53564</v>
      </c>
      <c r="J80" s="704" t="s">
        <v>464</v>
      </c>
      <c r="K80" s="705"/>
    </row>
    <row r="81" spans="1:13" x14ac:dyDescent="0.2">
      <c r="A81" s="289">
        <v>3250</v>
      </c>
      <c r="B81" s="290" t="s">
        <v>538</v>
      </c>
      <c r="C81" s="291">
        <v>-21452</v>
      </c>
      <c r="D81" s="291">
        <v>3828</v>
      </c>
      <c r="E81" s="291">
        <v>-50474</v>
      </c>
      <c r="F81" s="291">
        <v>234435</v>
      </c>
      <c r="G81" s="341">
        <v>32.229999999999997</v>
      </c>
      <c r="H81" s="341">
        <v>89.3</v>
      </c>
      <c r="I81" s="291">
        <v>56295</v>
      </c>
      <c r="J81" s="706" t="s">
        <v>539</v>
      </c>
      <c r="K81" s="707"/>
    </row>
    <row r="82" spans="1:13" x14ac:dyDescent="0.2">
      <c r="A82" s="282">
        <v>3290</v>
      </c>
      <c r="B82" s="283" t="s">
        <v>414</v>
      </c>
      <c r="C82" s="284">
        <v>279</v>
      </c>
      <c r="D82" s="284">
        <v>296</v>
      </c>
      <c r="E82" s="284">
        <v>57586</v>
      </c>
      <c r="F82" s="284">
        <v>92920</v>
      </c>
      <c r="G82" s="335">
        <v>19.739999999999998</v>
      </c>
      <c r="H82" s="335">
        <v>18.29</v>
      </c>
      <c r="I82" s="284">
        <v>32933</v>
      </c>
      <c r="J82" s="712" t="s">
        <v>465</v>
      </c>
      <c r="K82" s="713"/>
    </row>
    <row r="83" spans="1:13" x14ac:dyDescent="0.2">
      <c r="A83" s="292">
        <v>33</v>
      </c>
      <c r="B83" s="293" t="s">
        <v>537</v>
      </c>
      <c r="C83" s="294">
        <v>1033</v>
      </c>
      <c r="D83" s="294">
        <v>452</v>
      </c>
      <c r="E83" s="294">
        <v>108875</v>
      </c>
      <c r="F83" s="294">
        <v>156608</v>
      </c>
      <c r="G83" s="342">
        <v>23.72</v>
      </c>
      <c r="H83" s="342">
        <v>6.76</v>
      </c>
      <c r="I83" s="294">
        <v>32280</v>
      </c>
      <c r="J83" s="710" t="s">
        <v>466</v>
      </c>
      <c r="K83" s="711"/>
    </row>
    <row r="84" spans="1:13" x14ac:dyDescent="0.2">
      <c r="A84" s="282">
        <v>3315</v>
      </c>
      <c r="B84" s="283" t="s">
        <v>535</v>
      </c>
      <c r="C84" s="284">
        <v>1033</v>
      </c>
      <c r="D84" s="284">
        <v>452</v>
      </c>
      <c r="E84" s="284">
        <v>108875</v>
      </c>
      <c r="F84" s="284">
        <v>156608</v>
      </c>
      <c r="G84" s="335">
        <v>23.72</v>
      </c>
      <c r="H84" s="335">
        <v>6.76</v>
      </c>
      <c r="I84" s="284">
        <v>32280</v>
      </c>
      <c r="J84" s="712" t="s">
        <v>536</v>
      </c>
      <c r="K84" s="713"/>
    </row>
    <row r="85" spans="1:13" s="227" customFormat="1" ht="15.75" x14ac:dyDescent="0.2">
      <c r="A85" s="311" t="s">
        <v>87</v>
      </c>
      <c r="B85" s="317" t="s">
        <v>532</v>
      </c>
      <c r="C85" s="294">
        <v>1384193</v>
      </c>
      <c r="D85" s="294">
        <v>1297698</v>
      </c>
      <c r="E85" s="294">
        <v>668900</v>
      </c>
      <c r="F85" s="294">
        <v>2968320</v>
      </c>
      <c r="G85" s="342">
        <v>3.1</v>
      </c>
      <c r="H85" s="342">
        <v>74.37</v>
      </c>
      <c r="I85" s="294">
        <v>268897</v>
      </c>
      <c r="J85" s="714" t="s">
        <v>534</v>
      </c>
      <c r="K85" s="715"/>
    </row>
    <row r="86" spans="1:13" x14ac:dyDescent="0.2">
      <c r="A86" s="305">
        <v>35</v>
      </c>
      <c r="B86" s="277" t="s">
        <v>532</v>
      </c>
      <c r="C86" s="278">
        <v>1384193</v>
      </c>
      <c r="D86" s="278">
        <v>1297698</v>
      </c>
      <c r="E86" s="278">
        <v>668900</v>
      </c>
      <c r="F86" s="278">
        <v>2968320</v>
      </c>
      <c r="G86" s="333">
        <v>3.1</v>
      </c>
      <c r="H86" s="333">
        <v>74.37</v>
      </c>
      <c r="I86" s="278">
        <v>268897</v>
      </c>
      <c r="J86" s="704" t="s">
        <v>533</v>
      </c>
      <c r="K86" s="705"/>
    </row>
    <row r="87" spans="1:13" s="227" customFormat="1" ht="25.5" x14ac:dyDescent="0.2">
      <c r="A87" s="311" t="s">
        <v>88</v>
      </c>
      <c r="B87" s="317" t="s">
        <v>530</v>
      </c>
      <c r="C87" s="294">
        <v>45501</v>
      </c>
      <c r="D87" s="294">
        <v>16186</v>
      </c>
      <c r="E87" s="294">
        <v>268356</v>
      </c>
      <c r="F87" s="294">
        <v>465378</v>
      </c>
      <c r="G87" s="342">
        <v>10.54</v>
      </c>
      <c r="H87" s="342">
        <v>31.79</v>
      </c>
      <c r="I87" s="294">
        <v>71304</v>
      </c>
      <c r="J87" s="766" t="s">
        <v>531</v>
      </c>
      <c r="K87" s="767"/>
    </row>
    <row r="88" spans="1:13" x14ac:dyDescent="0.2">
      <c r="A88" s="305">
        <v>37</v>
      </c>
      <c r="B88" s="277" t="s">
        <v>415</v>
      </c>
      <c r="C88" s="278">
        <v>18453</v>
      </c>
      <c r="D88" s="278">
        <v>6623</v>
      </c>
      <c r="E88" s="278">
        <v>583174</v>
      </c>
      <c r="F88" s="278">
        <v>1085744</v>
      </c>
      <c r="G88" s="333">
        <v>1.17</v>
      </c>
      <c r="H88" s="333">
        <v>45.12</v>
      </c>
      <c r="I88" s="278">
        <v>154024</v>
      </c>
      <c r="J88" s="704" t="s">
        <v>467</v>
      </c>
      <c r="K88" s="705"/>
    </row>
    <row r="89" spans="1:13" x14ac:dyDescent="0.2">
      <c r="A89" s="289">
        <v>3700</v>
      </c>
      <c r="B89" s="290" t="s">
        <v>415</v>
      </c>
      <c r="C89" s="291">
        <v>18453</v>
      </c>
      <c r="D89" s="291">
        <v>6623</v>
      </c>
      <c r="E89" s="291">
        <v>583174</v>
      </c>
      <c r="F89" s="291">
        <v>1085744</v>
      </c>
      <c r="G89" s="341">
        <v>1.17</v>
      </c>
      <c r="H89" s="341">
        <v>45.12</v>
      </c>
      <c r="I89" s="291">
        <v>154024</v>
      </c>
      <c r="J89" s="706" t="s">
        <v>467</v>
      </c>
      <c r="K89" s="707"/>
    </row>
    <row r="90" spans="1:13" x14ac:dyDescent="0.2">
      <c r="A90" s="305">
        <v>38</v>
      </c>
      <c r="B90" s="277" t="s">
        <v>528</v>
      </c>
      <c r="C90" s="278">
        <v>1507</v>
      </c>
      <c r="D90" s="278">
        <v>2127</v>
      </c>
      <c r="E90" s="278">
        <v>65611</v>
      </c>
      <c r="F90" s="278">
        <v>158197</v>
      </c>
      <c r="G90" s="333">
        <v>12.94</v>
      </c>
      <c r="H90" s="333">
        <v>45.59</v>
      </c>
      <c r="I90" s="278">
        <v>36670</v>
      </c>
      <c r="J90" s="704" t="s">
        <v>529</v>
      </c>
      <c r="K90" s="705"/>
    </row>
    <row r="91" spans="1:13" x14ac:dyDescent="0.2">
      <c r="A91" s="289">
        <v>3830</v>
      </c>
      <c r="B91" s="290" t="s">
        <v>416</v>
      </c>
      <c r="C91" s="291">
        <v>1507</v>
      </c>
      <c r="D91" s="291">
        <v>2127</v>
      </c>
      <c r="E91" s="291">
        <v>65611</v>
      </c>
      <c r="F91" s="291">
        <v>158197</v>
      </c>
      <c r="G91" s="341">
        <v>12.94</v>
      </c>
      <c r="H91" s="341">
        <v>45.59</v>
      </c>
      <c r="I91" s="291">
        <v>36670</v>
      </c>
      <c r="J91" s="706" t="s">
        <v>468</v>
      </c>
      <c r="K91" s="707"/>
    </row>
    <row r="92" spans="1:13" x14ac:dyDescent="0.2">
      <c r="A92" s="305">
        <v>39</v>
      </c>
      <c r="B92" s="277" t="s">
        <v>527</v>
      </c>
      <c r="C92" s="278">
        <v>25541</v>
      </c>
      <c r="D92" s="278">
        <v>7436</v>
      </c>
      <c r="E92" s="278">
        <v>257634</v>
      </c>
      <c r="F92" s="278">
        <v>400965</v>
      </c>
      <c r="G92" s="333">
        <v>18.63</v>
      </c>
      <c r="H92" s="333">
        <v>17.12</v>
      </c>
      <c r="I92" s="278">
        <v>59017</v>
      </c>
      <c r="J92" s="704" t="s">
        <v>469</v>
      </c>
      <c r="K92" s="705"/>
    </row>
    <row r="93" spans="1:13" x14ac:dyDescent="0.2">
      <c r="A93" s="289">
        <v>3900</v>
      </c>
      <c r="B93" s="290" t="s">
        <v>527</v>
      </c>
      <c r="C93" s="291">
        <v>25541</v>
      </c>
      <c r="D93" s="291">
        <v>7436</v>
      </c>
      <c r="E93" s="291">
        <v>257634</v>
      </c>
      <c r="F93" s="291">
        <v>400965</v>
      </c>
      <c r="G93" s="341">
        <v>18.63</v>
      </c>
      <c r="H93" s="341">
        <v>17.12</v>
      </c>
      <c r="I93" s="291">
        <v>59017</v>
      </c>
      <c r="J93" s="706" t="s">
        <v>469</v>
      </c>
      <c r="K93" s="707"/>
    </row>
    <row r="94" spans="1:13" s="5" customFormat="1" ht="33" customHeight="1" x14ac:dyDescent="0.2">
      <c r="A94" s="744" t="s">
        <v>4</v>
      </c>
      <c r="B94" s="744"/>
      <c r="C94" s="402">
        <f>C11+C17+C85+C87</f>
        <v>429484155</v>
      </c>
      <c r="D94" s="402">
        <f>D11+D17+D85+D87</f>
        <v>21559094</v>
      </c>
      <c r="E94" s="402">
        <v>3208692</v>
      </c>
      <c r="F94" s="402">
        <v>3949382</v>
      </c>
      <c r="G94" s="416">
        <v>4.95</v>
      </c>
      <c r="H94" s="416">
        <v>13.8</v>
      </c>
      <c r="I94" s="402">
        <v>147808</v>
      </c>
      <c r="J94" s="771" t="s">
        <v>0</v>
      </c>
      <c r="K94" s="771"/>
      <c r="L94" s="405"/>
      <c r="M94" s="304"/>
    </row>
  </sheetData>
  <mergeCells count="108">
    <mergeCell ref="J94:K94"/>
    <mergeCell ref="J37:K37"/>
    <mergeCell ref="J34:K34"/>
    <mergeCell ref="J36:K36"/>
    <mergeCell ref="J35:K35"/>
    <mergeCell ref="J32:K32"/>
    <mergeCell ref="J33:K33"/>
    <mergeCell ref="J26:K26"/>
    <mergeCell ref="J24:K24"/>
    <mergeCell ref="J25:K25"/>
    <mergeCell ref="J69:K69"/>
    <mergeCell ref="J70:K70"/>
    <mergeCell ref="J71:K71"/>
    <mergeCell ref="J72:K72"/>
    <mergeCell ref="J63:K63"/>
    <mergeCell ref="J64:K64"/>
    <mergeCell ref="J65:K65"/>
    <mergeCell ref="J66:K66"/>
    <mergeCell ref="J67:K67"/>
    <mergeCell ref="J91:K91"/>
    <mergeCell ref="J92:K92"/>
    <mergeCell ref="J93:K93"/>
    <mergeCell ref="J51:K51"/>
    <mergeCell ref="J87:K87"/>
    <mergeCell ref="J22:K22"/>
    <mergeCell ref="J23:K23"/>
    <mergeCell ref="J31:K31"/>
    <mergeCell ref="J30:K30"/>
    <mergeCell ref="J29:K29"/>
    <mergeCell ref="J27:K27"/>
    <mergeCell ref="J28:K28"/>
    <mergeCell ref="J14:K14"/>
    <mergeCell ref="J15:K15"/>
    <mergeCell ref="J12:K12"/>
    <mergeCell ref="J13:K13"/>
    <mergeCell ref="J20:K20"/>
    <mergeCell ref="J21:K21"/>
    <mergeCell ref="J19:K19"/>
    <mergeCell ref="J18:K18"/>
    <mergeCell ref="J16:K16"/>
    <mergeCell ref="J17:K17"/>
    <mergeCell ref="J11:K11"/>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7:K10"/>
    <mergeCell ref="C8:D8"/>
    <mergeCell ref="A9:A10"/>
    <mergeCell ref="E9:E10"/>
    <mergeCell ref="F9:F10"/>
    <mergeCell ref="G9:G10"/>
    <mergeCell ref="H9:H10"/>
    <mergeCell ref="I9:I10"/>
    <mergeCell ref="A94:B94"/>
    <mergeCell ref="J38:K38"/>
    <mergeCell ref="J39:K39"/>
    <mergeCell ref="J40:K40"/>
    <mergeCell ref="J41:K41"/>
    <mergeCell ref="J42:K42"/>
    <mergeCell ref="J43:K43"/>
    <mergeCell ref="J44:K44"/>
    <mergeCell ref="J45:K45"/>
    <mergeCell ref="J46:K46"/>
    <mergeCell ref="J47:K47"/>
    <mergeCell ref="J50:K50"/>
    <mergeCell ref="J52:K52"/>
    <mergeCell ref="J53:K53"/>
    <mergeCell ref="J54:K54"/>
    <mergeCell ref="J55:K55"/>
    <mergeCell ref="J48:K48"/>
    <mergeCell ref="J49:K49"/>
    <mergeCell ref="J60:K60"/>
    <mergeCell ref="J61:K61"/>
    <mergeCell ref="J62:K62"/>
    <mergeCell ref="J56:K56"/>
    <mergeCell ref="J57:K57"/>
    <mergeCell ref="J58:K58"/>
    <mergeCell ref="J90:K90"/>
    <mergeCell ref="J83:K83"/>
    <mergeCell ref="J84:K84"/>
    <mergeCell ref="J85:K85"/>
    <mergeCell ref="J86:K86"/>
    <mergeCell ref="J78:K78"/>
    <mergeCell ref="J79:K79"/>
    <mergeCell ref="J80:K80"/>
    <mergeCell ref="J81:K81"/>
    <mergeCell ref="J82:K82"/>
    <mergeCell ref="J73:K73"/>
    <mergeCell ref="J74:K74"/>
    <mergeCell ref="J75:K75"/>
    <mergeCell ref="J76:K76"/>
    <mergeCell ref="J59:K59"/>
    <mergeCell ref="J77:K77"/>
    <mergeCell ref="J68:K68"/>
    <mergeCell ref="J88:K88"/>
    <mergeCell ref="J89:K89"/>
  </mergeCells>
  <printOptions horizontalCentered="1"/>
  <pageMargins left="0" right="0" top="0.19685039370078741" bottom="0" header="0.31496062992125984" footer="0.31496062992125984"/>
  <pageSetup paperSize="9" scale="70" orientation="landscape" r:id="rId1"/>
  <rowBreaks count="2" manualBreakCount="2">
    <brk id="46" max="10" man="1"/>
    <brk id="74"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0" sqref="A10"/>
    </sheetView>
  </sheetViews>
  <sheetFormatPr defaultRowHeight="12.75" x14ac:dyDescent="0.2"/>
  <cols>
    <col min="1" max="1" width="63.109375" style="34" customWidth="1"/>
    <col min="2" max="16384" width="8.88671875" style="34"/>
  </cols>
  <sheetData>
    <row r="1" spans="1:1" ht="229.5" customHeight="1" x14ac:dyDescent="0.2">
      <c r="A1" s="65" t="s">
        <v>315</v>
      </c>
    </row>
  </sheetData>
  <printOptions horizontalCentered="1" verticalCentere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1"/>
  <sheetViews>
    <sheetView view="pageBreakPreview" topLeftCell="B10" zoomScaleNormal="100" zoomScaleSheetLayoutView="100" workbookViewId="0">
      <selection activeCell="A10" sqref="A10:B10"/>
    </sheetView>
  </sheetViews>
  <sheetFormatPr defaultRowHeight="23.25" x14ac:dyDescent="0.2"/>
  <cols>
    <col min="1" max="1" width="14.5546875" style="21" customWidth="1"/>
    <col min="2" max="2" width="39.44140625" style="21" customWidth="1"/>
    <col min="3" max="3" width="1.6640625" style="24" bestFit="1" customWidth="1"/>
    <col min="4" max="4" width="39.88671875" style="24" customWidth="1"/>
    <col min="5" max="5" width="14" style="24" customWidth="1"/>
    <col min="6" max="11" width="1.6640625" style="24" bestFit="1" customWidth="1"/>
    <col min="12" max="16384" width="8.88671875" style="24"/>
  </cols>
  <sheetData>
    <row r="1" spans="1:11" s="26" customFormat="1" ht="62.25" customHeight="1" x14ac:dyDescent="0.2">
      <c r="A1" s="495"/>
      <c r="B1" s="495"/>
      <c r="C1" s="495"/>
      <c r="D1" s="495"/>
      <c r="E1" s="495"/>
      <c r="F1" s="27"/>
      <c r="G1" s="27"/>
      <c r="H1" s="27"/>
    </row>
    <row r="2" spans="1:11" ht="57.75" customHeight="1" x14ac:dyDescent="0.2">
      <c r="A2" s="496" t="s">
        <v>137</v>
      </c>
      <c r="B2" s="496"/>
      <c r="C2" s="25"/>
      <c r="D2" s="497" t="s">
        <v>136</v>
      </c>
      <c r="E2" s="497"/>
      <c r="I2" s="25"/>
      <c r="J2" s="25"/>
      <c r="K2" s="25"/>
    </row>
    <row r="3" spans="1:11" ht="20.25" x14ac:dyDescent="0.2">
      <c r="A3" s="498" t="s">
        <v>614</v>
      </c>
      <c r="B3" s="498"/>
      <c r="D3" s="499" t="s">
        <v>135</v>
      </c>
      <c r="E3" s="499"/>
    </row>
    <row r="4" spans="1:11" ht="117" customHeight="1" x14ac:dyDescent="0.2">
      <c r="A4" s="494" t="s">
        <v>613</v>
      </c>
      <c r="B4" s="494"/>
      <c r="D4" s="493" t="s">
        <v>612</v>
      </c>
      <c r="E4" s="493"/>
    </row>
    <row r="5" spans="1:11" ht="21.75" customHeight="1" x14ac:dyDescent="0.2">
      <c r="A5" s="356" t="s">
        <v>608</v>
      </c>
      <c r="B5" s="246" t="s">
        <v>599</v>
      </c>
      <c r="D5" s="223" t="s">
        <v>256</v>
      </c>
      <c r="E5" s="23" t="s">
        <v>605</v>
      </c>
    </row>
    <row r="6" spans="1:11" ht="21.75" customHeight="1" x14ac:dyDescent="0.2">
      <c r="A6" s="245" t="s">
        <v>609</v>
      </c>
      <c r="B6" s="246" t="s">
        <v>600</v>
      </c>
      <c r="D6" s="223" t="s">
        <v>257</v>
      </c>
      <c r="E6" s="23" t="s">
        <v>258</v>
      </c>
    </row>
    <row r="7" spans="1:11" ht="28.5" x14ac:dyDescent="0.2">
      <c r="A7" s="245" t="s">
        <v>601</v>
      </c>
      <c r="B7" s="246" t="s">
        <v>611</v>
      </c>
      <c r="D7" s="223" t="s">
        <v>606</v>
      </c>
      <c r="E7" s="23" t="s">
        <v>259</v>
      </c>
    </row>
    <row r="8" spans="1:11" ht="28.5" x14ac:dyDescent="0.2">
      <c r="A8" s="245" t="s">
        <v>602</v>
      </c>
      <c r="B8" s="357" t="s">
        <v>610</v>
      </c>
      <c r="D8" s="355" t="s">
        <v>607</v>
      </c>
      <c r="E8" s="23" t="s">
        <v>260</v>
      </c>
    </row>
    <row r="9" spans="1:11" s="247" customFormat="1" ht="35.25" customHeight="1" x14ac:dyDescent="0.2">
      <c r="A9" s="489" t="s">
        <v>263</v>
      </c>
      <c r="B9" s="489"/>
      <c r="D9" s="492" t="s">
        <v>261</v>
      </c>
      <c r="E9" s="492"/>
    </row>
    <row r="10" spans="1:11" ht="29.25" customHeight="1" x14ac:dyDescent="0.2">
      <c r="A10" s="491" t="s">
        <v>134</v>
      </c>
      <c r="B10" s="491"/>
      <c r="C10" s="248"/>
      <c r="D10" s="488" t="s">
        <v>133</v>
      </c>
      <c r="E10" s="488"/>
    </row>
    <row r="11" spans="1:11" ht="43.5" customHeight="1" x14ac:dyDescent="0.2">
      <c r="A11" s="489" t="s">
        <v>264</v>
      </c>
      <c r="B11" s="489"/>
      <c r="C11" s="248"/>
      <c r="D11" s="493" t="s">
        <v>262</v>
      </c>
      <c r="E11" s="493"/>
    </row>
    <row r="12" spans="1:11" ht="23.25" customHeight="1" x14ac:dyDescent="0.2">
      <c r="A12" s="487" t="s">
        <v>132</v>
      </c>
      <c r="B12" s="487"/>
      <c r="C12" s="248"/>
      <c r="D12" s="488" t="s">
        <v>131</v>
      </c>
      <c r="E12" s="488"/>
    </row>
    <row r="13" spans="1:11" ht="44.25" customHeight="1" x14ac:dyDescent="0.2">
      <c r="A13" s="489" t="s">
        <v>130</v>
      </c>
      <c r="B13" s="489"/>
      <c r="C13" s="248"/>
      <c r="D13" s="490" t="s">
        <v>129</v>
      </c>
      <c r="E13" s="490"/>
    </row>
    <row r="14" spans="1:11" ht="23.25" customHeight="1" x14ac:dyDescent="0.2">
      <c r="A14" s="491" t="s">
        <v>128</v>
      </c>
      <c r="B14" s="491"/>
      <c r="C14" s="248"/>
      <c r="D14" s="488" t="s">
        <v>127</v>
      </c>
      <c r="E14" s="488"/>
    </row>
    <row r="15" spans="1:11" ht="57" customHeight="1" x14ac:dyDescent="0.2">
      <c r="A15" s="489" t="s">
        <v>287</v>
      </c>
      <c r="B15" s="489"/>
      <c r="C15" s="248"/>
      <c r="D15" s="490" t="s">
        <v>286</v>
      </c>
      <c r="E15" s="490"/>
    </row>
    <row r="16" spans="1:11" ht="44.25" customHeight="1" x14ac:dyDescent="0.2">
      <c r="A16" s="489" t="s">
        <v>126</v>
      </c>
      <c r="B16" s="489"/>
      <c r="C16" s="248"/>
      <c r="D16" s="490" t="s">
        <v>125</v>
      </c>
      <c r="E16" s="490"/>
    </row>
    <row r="17" spans="1:5" ht="60.75" customHeight="1" x14ac:dyDescent="0.2">
      <c r="A17" s="489" t="s">
        <v>124</v>
      </c>
      <c r="B17" s="489"/>
      <c r="C17" s="248"/>
      <c r="D17" s="490" t="s">
        <v>123</v>
      </c>
      <c r="E17" s="490"/>
    </row>
    <row r="18" spans="1:5" x14ac:dyDescent="0.2">
      <c r="A18" s="124"/>
      <c r="B18" s="151"/>
    </row>
    <row r="19" spans="1:5" x14ac:dyDescent="0.2">
      <c r="A19" s="111"/>
    </row>
    <row r="20" spans="1:5" x14ac:dyDescent="0.2">
      <c r="A20" s="124"/>
    </row>
    <row r="21" spans="1:5" x14ac:dyDescent="0.2">
      <c r="A21" s="111"/>
    </row>
    <row r="22" spans="1:5" x14ac:dyDescent="0.2">
      <c r="A22" s="121"/>
    </row>
    <row r="23" spans="1:5" x14ac:dyDescent="0.2">
      <c r="A23" s="111"/>
    </row>
    <row r="24" spans="1:5" x14ac:dyDescent="0.2">
      <c r="A24" s="124"/>
    </row>
    <row r="25" spans="1:5" x14ac:dyDescent="0.2">
      <c r="A25" s="111"/>
    </row>
    <row r="26" spans="1:5" x14ac:dyDescent="0.2">
      <c r="A26" s="121"/>
    </row>
    <row r="27" spans="1:5" x14ac:dyDescent="0.2">
      <c r="A27" s="111"/>
    </row>
    <row r="28" spans="1:5" x14ac:dyDescent="0.2">
      <c r="A28" s="111"/>
    </row>
    <row r="29" spans="1:5" x14ac:dyDescent="0.2">
      <c r="A29" s="124"/>
    </row>
    <row r="30" spans="1:5" x14ac:dyDescent="0.2">
      <c r="A30" s="111"/>
    </row>
    <row r="31" spans="1:5" x14ac:dyDescent="0.2">
      <c r="A31" s="111"/>
    </row>
    <row r="33" spans="1:11" x14ac:dyDescent="0.2">
      <c r="A33" s="111"/>
    </row>
    <row r="35" spans="1:11" x14ac:dyDescent="0.2">
      <c r="A35" s="111"/>
    </row>
    <row r="36" spans="1:11" x14ac:dyDescent="0.2">
      <c r="A36" s="124">
        <v>36</v>
      </c>
    </row>
    <row r="37" spans="1:11" x14ac:dyDescent="0.2">
      <c r="A37" s="111"/>
    </row>
    <row r="38" spans="1:11" x14ac:dyDescent="0.2">
      <c r="A38" s="111"/>
    </row>
    <row r="39" spans="1:11" x14ac:dyDescent="0.2">
      <c r="A39" s="111"/>
      <c r="C39" s="24">
        <f>C12+C15+C17+C19+C21+C23+C25+C27+C28+C30+C31+C33+C35+C37+C38</f>
        <v>0</v>
      </c>
      <c r="D39" s="24" t="e">
        <f t="shared" ref="D39:K39" si="0">D12+D15+D17+D19+D21+D23+D25+D27+D28+D30+D31+D33+D35+D37+D38</f>
        <v>#VALUE!</v>
      </c>
      <c r="E39" s="24">
        <f t="shared" si="0"/>
        <v>0</v>
      </c>
      <c r="F39" s="24">
        <f t="shared" si="0"/>
        <v>0</v>
      </c>
      <c r="G39" s="24">
        <f t="shared" si="0"/>
        <v>0</v>
      </c>
      <c r="H39" s="24">
        <f t="shared" si="0"/>
        <v>0</v>
      </c>
      <c r="I39" s="24">
        <f t="shared" si="0"/>
        <v>0</v>
      </c>
      <c r="J39" s="24">
        <f t="shared" si="0"/>
        <v>0</v>
      </c>
      <c r="K39" s="24">
        <f t="shared" si="0"/>
        <v>0</v>
      </c>
    </row>
    <row r="40" spans="1:11" x14ac:dyDescent="0.2">
      <c r="A40" s="111"/>
    </row>
    <row r="41" spans="1:11" x14ac:dyDescent="0.2">
      <c r="C41" s="24">
        <f>C12+C15+C17+C19+C21+C23+C25+C27+C28+C30+C31+C33+C35+C37+C38</f>
        <v>0</v>
      </c>
      <c r="D41" s="24" t="e">
        <f t="shared" ref="D41:K41" si="1">D12+D15+D17+D19+D21+D23+D25+D27+D28+D30+D31+D33+D35+D37+D38</f>
        <v>#VALUE!</v>
      </c>
      <c r="E41" s="24">
        <f t="shared" si="1"/>
        <v>0</v>
      </c>
      <c r="F41" s="24">
        <f t="shared" si="1"/>
        <v>0</v>
      </c>
      <c r="G41" s="24">
        <f t="shared" si="1"/>
        <v>0</v>
      </c>
      <c r="H41" s="24">
        <f t="shared" si="1"/>
        <v>0</v>
      </c>
      <c r="I41" s="24">
        <f t="shared" si="1"/>
        <v>0</v>
      </c>
      <c r="J41" s="24">
        <f t="shared" si="1"/>
        <v>0</v>
      </c>
      <c r="K41" s="24">
        <f t="shared" si="1"/>
        <v>0</v>
      </c>
    </row>
    <row r="42" spans="1:11" x14ac:dyDescent="0.2">
      <c r="A42" s="111"/>
    </row>
    <row r="43" spans="1:11" x14ac:dyDescent="0.2">
      <c r="A43" s="111"/>
    </row>
    <row r="45" spans="1:11" x14ac:dyDescent="0.2">
      <c r="A45" s="111"/>
    </row>
    <row r="46" spans="1:11" x14ac:dyDescent="0.2">
      <c r="A46" s="111"/>
    </row>
    <row r="48" spans="1:11" x14ac:dyDescent="0.2">
      <c r="A48" s="111"/>
    </row>
    <row r="49" spans="1:1" x14ac:dyDescent="0.2">
      <c r="A49" s="111"/>
    </row>
    <row r="50" spans="1:1" x14ac:dyDescent="0.2">
      <c r="A50" s="111"/>
    </row>
    <row r="52" spans="1:1" x14ac:dyDescent="0.2">
      <c r="A52" s="111"/>
    </row>
    <row r="54" spans="1:1" x14ac:dyDescent="0.2">
      <c r="A54" s="111"/>
    </row>
    <row r="55" spans="1:1" x14ac:dyDescent="0.2">
      <c r="A55" s="111"/>
    </row>
    <row r="56" spans="1:1" x14ac:dyDescent="0.2">
      <c r="A56" s="111"/>
    </row>
    <row r="58" spans="1:1" x14ac:dyDescent="0.2">
      <c r="A58" s="111"/>
    </row>
    <row r="59" spans="1:1" x14ac:dyDescent="0.2">
      <c r="A59" s="111"/>
    </row>
    <row r="60" spans="1:1" x14ac:dyDescent="0.2">
      <c r="A60" s="111"/>
    </row>
    <row r="61" spans="1:1" x14ac:dyDescent="0.2">
      <c r="A61" s="111"/>
    </row>
    <row r="62" spans="1:1" x14ac:dyDescent="0.2">
      <c r="A62" s="111"/>
    </row>
    <row r="64" spans="1:1" x14ac:dyDescent="0.2">
      <c r="A64" s="111"/>
    </row>
    <row r="66" spans="1:14" x14ac:dyDescent="0.2">
      <c r="A66" s="111"/>
    </row>
    <row r="68" spans="1:14" x14ac:dyDescent="0.2">
      <c r="A68" s="111"/>
    </row>
    <row r="70" spans="1:14" x14ac:dyDescent="0.2">
      <c r="A70" s="111"/>
    </row>
    <row r="71" spans="1:14" x14ac:dyDescent="0.2">
      <c r="A71" s="111"/>
    </row>
    <row r="73" spans="1:14" x14ac:dyDescent="0.2">
      <c r="A73" s="111"/>
    </row>
    <row r="76" spans="1:14" x14ac:dyDescent="0.2">
      <c r="A76" s="111"/>
    </row>
    <row r="78" spans="1:14" ht="24" customHeight="1" x14ac:dyDescent="0.2"/>
    <row r="80" spans="1:14" x14ac:dyDescent="0.2">
      <c r="C80" s="26">
        <f t="shared" ref="C80:H80" si="2">C12+C13+C15+C18+C19+C20+C21+C22+C24+C26+C28+C29+C31+C33+C35+C37+C39+C40+C42+C43+C45+C46+C48+C49+C50+C52+C54+C55+C56+C58+C59+C60+C61+C62+C64+C66+C68+C70+C71+C73+C76</f>
        <v>0</v>
      </c>
      <c r="D80" s="26" t="e">
        <f t="shared" si="2"/>
        <v>#VALUE!</v>
      </c>
      <c r="E80" s="26">
        <f t="shared" si="2"/>
        <v>0</v>
      </c>
      <c r="F80" s="26">
        <f t="shared" si="2"/>
        <v>0</v>
      </c>
      <c r="G80" s="26">
        <f t="shared" si="2"/>
        <v>0</v>
      </c>
      <c r="H80" s="26">
        <f t="shared" si="2"/>
        <v>0</v>
      </c>
      <c r="I80" s="26"/>
      <c r="J80" s="26"/>
      <c r="K80" s="26"/>
      <c r="L80" s="26"/>
      <c r="M80" s="26"/>
      <c r="N80" s="26"/>
    </row>
    <row r="81" spans="3:14" x14ac:dyDescent="0.2">
      <c r="C81" s="26"/>
      <c r="D81" s="26"/>
      <c r="E81" s="26"/>
      <c r="F81" s="26"/>
      <c r="G81" s="26"/>
      <c r="H81" s="26"/>
      <c r="I81" s="26"/>
      <c r="J81" s="26"/>
      <c r="K81" s="26"/>
      <c r="L81" s="26"/>
      <c r="M81" s="26"/>
      <c r="N81" s="26"/>
    </row>
  </sheetData>
  <mergeCells count="25">
    <mergeCell ref="A4:B4"/>
    <mergeCell ref="D4:E4"/>
    <mergeCell ref="A1:E1"/>
    <mergeCell ref="A2:B2"/>
    <mergeCell ref="D2:E2"/>
    <mergeCell ref="A3:B3"/>
    <mergeCell ref="D3:E3"/>
    <mergeCell ref="A9:B9"/>
    <mergeCell ref="D9:E9"/>
    <mergeCell ref="A10:B10"/>
    <mergeCell ref="D10:E10"/>
    <mergeCell ref="A11:B11"/>
    <mergeCell ref="D11:E11"/>
    <mergeCell ref="A12:B12"/>
    <mergeCell ref="D12:E12"/>
    <mergeCell ref="A16:B16"/>
    <mergeCell ref="D16:E16"/>
    <mergeCell ref="A17:B17"/>
    <mergeCell ref="D17:E17"/>
    <mergeCell ref="A13:B13"/>
    <mergeCell ref="D13:E13"/>
    <mergeCell ref="A14:B14"/>
    <mergeCell ref="D14:E14"/>
    <mergeCell ref="A15:B15"/>
    <mergeCell ref="D15:E15"/>
  </mergeCells>
  <printOptions horizontalCentered="1"/>
  <pageMargins left="0" right="0" top="0.39370078740157483" bottom="0" header="0.31496062992125984" footer="0.31496062992125984"/>
  <pageSetup paperSize="9" orientation="landscape" r:id="rId1"/>
  <rowBreaks count="1" manualBreakCount="1">
    <brk id="1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D8" sqref="D8"/>
    </sheetView>
  </sheetViews>
  <sheetFormatPr defaultRowHeight="23.25" x14ac:dyDescent="0.2"/>
  <cols>
    <col min="1" max="1" width="15.21875" style="21" customWidth="1"/>
    <col min="2" max="2" width="39.44140625" style="21" customWidth="1"/>
    <col min="3" max="3" width="1.6640625" style="24" bestFit="1" customWidth="1"/>
    <col min="4" max="4" width="39.109375" style="24" bestFit="1" customWidth="1"/>
    <col min="5" max="5" width="14.109375" style="24" customWidth="1"/>
    <col min="6" max="11" width="1.6640625" style="24" bestFit="1" customWidth="1"/>
    <col min="12" max="16384" width="8.88671875" style="24"/>
  </cols>
  <sheetData>
    <row r="1" spans="1:12" s="26" customFormat="1" ht="49.5" customHeight="1" x14ac:dyDescent="0.2">
      <c r="A1" s="495"/>
      <c r="B1" s="495"/>
      <c r="C1" s="495"/>
      <c r="D1" s="495"/>
      <c r="E1" s="495"/>
      <c r="F1" s="27"/>
      <c r="G1" s="27"/>
      <c r="H1" s="27"/>
    </row>
    <row r="2" spans="1:12" s="32" customFormat="1" ht="42" customHeight="1" x14ac:dyDescent="0.2">
      <c r="A2" s="33"/>
      <c r="E2" s="33"/>
    </row>
    <row r="3" spans="1:12" ht="20.25" customHeight="1" x14ac:dyDescent="0.2">
      <c r="A3" s="502" t="s">
        <v>151</v>
      </c>
      <c r="B3" s="502"/>
      <c r="D3" s="503" t="s">
        <v>376</v>
      </c>
      <c r="E3" s="503"/>
    </row>
    <row r="4" spans="1:12" ht="23.25" customHeight="1" x14ac:dyDescent="0.2">
      <c r="A4" s="504" t="s">
        <v>150</v>
      </c>
      <c r="B4" s="504"/>
      <c r="D4" s="505" t="s">
        <v>604</v>
      </c>
      <c r="E4" s="505"/>
    </row>
    <row r="5" spans="1:12" ht="38.25" customHeight="1" x14ac:dyDescent="0.75">
      <c r="A5" s="249" t="s">
        <v>149</v>
      </c>
      <c r="B5" s="250" t="s">
        <v>148</v>
      </c>
      <c r="D5" s="31" t="s">
        <v>147</v>
      </c>
      <c r="E5" s="30" t="s">
        <v>615</v>
      </c>
      <c r="J5" s="29"/>
      <c r="K5" s="28"/>
      <c r="L5" s="28"/>
    </row>
    <row r="6" spans="1:12" ht="36" x14ac:dyDescent="0.75">
      <c r="A6" s="249" t="s">
        <v>146</v>
      </c>
      <c r="B6" s="250" t="s">
        <v>145</v>
      </c>
      <c r="D6" s="31" t="s">
        <v>144</v>
      </c>
      <c r="E6" s="30" t="s">
        <v>616</v>
      </c>
      <c r="J6" s="29"/>
      <c r="K6" s="28"/>
      <c r="L6" s="28"/>
    </row>
    <row r="7" spans="1:12" ht="36" x14ac:dyDescent="0.75">
      <c r="A7" s="249" t="s">
        <v>143</v>
      </c>
      <c r="B7" s="250" t="s">
        <v>142</v>
      </c>
      <c r="D7" s="31" t="s">
        <v>606</v>
      </c>
      <c r="E7" s="30" t="s">
        <v>617</v>
      </c>
      <c r="J7" s="29"/>
      <c r="K7" s="28"/>
      <c r="L7" s="28"/>
    </row>
    <row r="8" spans="1:12" ht="36" x14ac:dyDescent="0.75">
      <c r="A8" s="249" t="s">
        <v>141</v>
      </c>
      <c r="B8" s="250" t="s">
        <v>280</v>
      </c>
      <c r="D8" s="31" t="s">
        <v>684</v>
      </c>
      <c r="E8" s="30" t="s">
        <v>140</v>
      </c>
      <c r="J8" s="29"/>
      <c r="K8" s="28"/>
      <c r="L8" s="28"/>
    </row>
    <row r="9" spans="1:12" ht="47.25" customHeight="1" x14ac:dyDescent="0.2">
      <c r="A9" s="500" t="s">
        <v>139</v>
      </c>
      <c r="B9" s="500"/>
      <c r="D9" s="501" t="s">
        <v>138</v>
      </c>
      <c r="E9" s="501"/>
    </row>
    <row r="11" spans="1:12" ht="29.25" customHeight="1" x14ac:dyDescent="0.2">
      <c r="A11" s="111"/>
    </row>
    <row r="13" spans="1:12" x14ac:dyDescent="0.2">
      <c r="A13" s="108"/>
    </row>
    <row r="14" spans="1:12" x14ac:dyDescent="0.2">
      <c r="A14" s="127"/>
    </row>
    <row r="16" spans="1:12" x14ac:dyDescent="0.2">
      <c r="A16" s="111"/>
    </row>
    <row r="18" spans="1:1" x14ac:dyDescent="0.2">
      <c r="A18" s="118"/>
    </row>
    <row r="19" spans="1:1" x14ac:dyDescent="0.2">
      <c r="A19" s="124"/>
    </row>
    <row r="20" spans="1:1" x14ac:dyDescent="0.2">
      <c r="A20" s="111"/>
    </row>
    <row r="21" spans="1:1" x14ac:dyDescent="0.2">
      <c r="A21" s="124"/>
    </row>
    <row r="22" spans="1:1" x14ac:dyDescent="0.2">
      <c r="A22" s="111"/>
    </row>
    <row r="23" spans="1:1" x14ac:dyDescent="0.2">
      <c r="A23" s="121"/>
    </row>
    <row r="24" spans="1:1" x14ac:dyDescent="0.2">
      <c r="A24" s="111"/>
    </row>
    <row r="25" spans="1:1" x14ac:dyDescent="0.2">
      <c r="A25" s="124"/>
    </row>
    <row r="26" spans="1:1" x14ac:dyDescent="0.2">
      <c r="A26" s="111"/>
    </row>
    <row r="27" spans="1:1" x14ac:dyDescent="0.2">
      <c r="A27" s="121"/>
    </row>
    <row r="28" spans="1:1" x14ac:dyDescent="0.2">
      <c r="A28" s="111"/>
    </row>
    <row r="29" spans="1:1" x14ac:dyDescent="0.2">
      <c r="A29" s="111"/>
    </row>
    <row r="30" spans="1:1" x14ac:dyDescent="0.2">
      <c r="A30" s="124"/>
    </row>
    <row r="31" spans="1:1" x14ac:dyDescent="0.2">
      <c r="A31" s="111"/>
    </row>
    <row r="32" spans="1:1" x14ac:dyDescent="0.2">
      <c r="A32" s="111"/>
    </row>
    <row r="34" spans="1:11" x14ac:dyDescent="0.2">
      <c r="A34" s="111"/>
    </row>
    <row r="36" spans="1:11" x14ac:dyDescent="0.2">
      <c r="A36" s="111"/>
    </row>
    <row r="37" spans="1:11" x14ac:dyDescent="0.2">
      <c r="A37" s="124">
        <v>36</v>
      </c>
    </row>
    <row r="38" spans="1:11" x14ac:dyDescent="0.2">
      <c r="A38" s="111"/>
    </row>
    <row r="39" spans="1:11" x14ac:dyDescent="0.2">
      <c r="A39" s="111"/>
    </row>
    <row r="40" spans="1:11" x14ac:dyDescent="0.2">
      <c r="A40" s="111"/>
      <c r="C40" s="24">
        <f>C13+C16+C18+C20+C22+C24+C26+C28+C29+C31+C32+C34+C36+C38+C39</f>
        <v>0</v>
      </c>
      <c r="D40" s="24">
        <f t="shared" ref="D40:K40" si="0">D13+D16+D18+D20+D22+D24+D26+D28+D29+D31+D32+D34+D36+D38+D39</f>
        <v>0</v>
      </c>
      <c r="E40" s="24">
        <f t="shared" si="0"/>
        <v>0</v>
      </c>
      <c r="F40" s="24">
        <f t="shared" si="0"/>
        <v>0</v>
      </c>
      <c r="G40" s="24">
        <f t="shared" si="0"/>
        <v>0</v>
      </c>
      <c r="H40" s="24">
        <f t="shared" si="0"/>
        <v>0</v>
      </c>
      <c r="I40" s="24">
        <f t="shared" si="0"/>
        <v>0</v>
      </c>
      <c r="J40" s="24">
        <f t="shared" si="0"/>
        <v>0</v>
      </c>
      <c r="K40" s="24">
        <f t="shared" si="0"/>
        <v>0</v>
      </c>
    </row>
    <row r="41" spans="1:11" x14ac:dyDescent="0.2">
      <c r="A41" s="111"/>
    </row>
    <row r="42" spans="1:11" x14ac:dyDescent="0.2">
      <c r="C42" s="24">
        <f>C13+C16+C18+C20+C22+C24+C26+C28+C29+C31+C32+C34+C36+C38+C39</f>
        <v>0</v>
      </c>
      <c r="D42" s="24">
        <f t="shared" ref="D42:K42" si="1">D13+D16+D18+D20+D22+D24+D26+D28+D29+D31+D32+D34+D36+D38+D39</f>
        <v>0</v>
      </c>
      <c r="E42" s="24">
        <f t="shared" si="1"/>
        <v>0</v>
      </c>
      <c r="F42" s="24">
        <f t="shared" si="1"/>
        <v>0</v>
      </c>
      <c r="G42" s="24">
        <f t="shared" si="1"/>
        <v>0</v>
      </c>
      <c r="H42" s="24">
        <f t="shared" si="1"/>
        <v>0</v>
      </c>
      <c r="I42" s="24">
        <f t="shared" si="1"/>
        <v>0</v>
      </c>
      <c r="J42" s="24">
        <f t="shared" si="1"/>
        <v>0</v>
      </c>
      <c r="K42" s="24">
        <f t="shared" si="1"/>
        <v>0</v>
      </c>
    </row>
    <row r="43" spans="1:11" x14ac:dyDescent="0.2">
      <c r="A43" s="111"/>
    </row>
    <row r="44" spans="1:11" x14ac:dyDescent="0.2">
      <c r="A44" s="111"/>
    </row>
    <row r="46" spans="1:11" x14ac:dyDescent="0.2">
      <c r="A46" s="111"/>
    </row>
    <row r="47" spans="1:11" x14ac:dyDescent="0.2">
      <c r="A47" s="111"/>
    </row>
    <row r="49" spans="1:1" x14ac:dyDescent="0.2">
      <c r="A49" s="111"/>
    </row>
    <row r="50" spans="1:1" x14ac:dyDescent="0.2">
      <c r="A50" s="111"/>
    </row>
    <row r="51" spans="1:1" x14ac:dyDescent="0.2">
      <c r="A51" s="111"/>
    </row>
    <row r="53" spans="1:1" x14ac:dyDescent="0.2">
      <c r="A53" s="111"/>
    </row>
    <row r="55" spans="1:1" x14ac:dyDescent="0.2">
      <c r="A55" s="111"/>
    </row>
    <row r="56" spans="1:1" x14ac:dyDescent="0.2">
      <c r="A56" s="111"/>
    </row>
    <row r="57" spans="1:1" x14ac:dyDescent="0.2">
      <c r="A57" s="111"/>
    </row>
    <row r="59" spans="1:1" x14ac:dyDescent="0.2">
      <c r="A59" s="111"/>
    </row>
    <row r="60" spans="1:1" x14ac:dyDescent="0.2">
      <c r="A60" s="111"/>
    </row>
    <row r="61" spans="1:1" x14ac:dyDescent="0.2">
      <c r="A61" s="111"/>
    </row>
    <row r="62" spans="1:1" x14ac:dyDescent="0.2">
      <c r="A62" s="111"/>
    </row>
    <row r="63" spans="1:1" x14ac:dyDescent="0.2">
      <c r="A63" s="111"/>
    </row>
    <row r="65" spans="1:1" x14ac:dyDescent="0.2">
      <c r="A65" s="111"/>
    </row>
    <row r="67" spans="1:1" x14ac:dyDescent="0.2">
      <c r="A67" s="111"/>
    </row>
    <row r="69" spans="1:1" x14ac:dyDescent="0.2">
      <c r="A69" s="111"/>
    </row>
    <row r="71" spans="1:1" x14ac:dyDescent="0.2">
      <c r="A71" s="111"/>
    </row>
    <row r="72" spans="1:1" x14ac:dyDescent="0.2">
      <c r="A72" s="111"/>
    </row>
    <row r="74" spans="1:1" x14ac:dyDescent="0.2">
      <c r="A74" s="111"/>
    </row>
    <row r="77" spans="1:1" x14ac:dyDescent="0.2">
      <c r="A77" s="111"/>
    </row>
    <row r="79" spans="1:1" ht="24" customHeight="1" x14ac:dyDescent="0.2"/>
    <row r="81" spans="3:14" x14ac:dyDescent="0.2">
      <c r="C81" s="26">
        <f t="shared" ref="C81:H81" si="2">C13+C14+C16+C19+C20+C21+C22+C23+C25+C27+C29+C30+C32+C34+C36+C38+C40+C41+C43+C44+C46+C47+C49+C50+C51+C53+C55+C56+C57+C59+C60+C61+C62+C63+C65+C67+C69+C71+C72+C74+C77</f>
        <v>0</v>
      </c>
      <c r="D81" s="26">
        <f t="shared" si="2"/>
        <v>0</v>
      </c>
      <c r="E81" s="26">
        <f t="shared" si="2"/>
        <v>0</v>
      </c>
      <c r="F81" s="26">
        <f t="shared" si="2"/>
        <v>0</v>
      </c>
      <c r="G81" s="26">
        <f t="shared" si="2"/>
        <v>0</v>
      </c>
      <c r="H81" s="26">
        <f t="shared" si="2"/>
        <v>0</v>
      </c>
      <c r="I81" s="26"/>
      <c r="J81" s="26"/>
      <c r="K81" s="26"/>
      <c r="L81" s="26"/>
      <c r="M81" s="26"/>
      <c r="N81" s="26"/>
    </row>
    <row r="82" spans="3:14" x14ac:dyDescent="0.2">
      <c r="C82" s="26"/>
      <c r="D82" s="26"/>
      <c r="E82" s="26"/>
      <c r="F82" s="26"/>
      <c r="G82" s="26"/>
      <c r="H82" s="26"/>
      <c r="I82" s="26"/>
      <c r="J82" s="26"/>
      <c r="K82" s="26"/>
      <c r="L82" s="26"/>
      <c r="M82" s="26"/>
      <c r="N82" s="26"/>
    </row>
  </sheetData>
  <mergeCells count="7">
    <mergeCell ref="A9:B9"/>
    <mergeCell ref="D9:E9"/>
    <mergeCell ref="A1:E1"/>
    <mergeCell ref="A3:B3"/>
    <mergeCell ref="D3:E3"/>
    <mergeCell ref="A4:B4"/>
    <mergeCell ref="D4:E4"/>
  </mergeCells>
  <printOptions horizontalCentered="1"/>
  <pageMargins left="0" right="0" top="0.39370078740157483"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view="pageBreakPreview" zoomScaleNormal="100" zoomScaleSheetLayoutView="100" workbookViewId="0">
      <selection activeCell="A10" sqref="A10:B10"/>
    </sheetView>
  </sheetViews>
  <sheetFormatPr defaultRowHeight="23.25" x14ac:dyDescent="0.2"/>
  <cols>
    <col min="1" max="1" width="14.5546875" style="154" customWidth="1"/>
    <col min="2" max="2" width="42.77734375" style="154" customWidth="1"/>
    <col min="3" max="3" width="3.6640625" style="153" customWidth="1"/>
    <col min="4" max="4" width="42.77734375" style="153" customWidth="1"/>
    <col min="5" max="5" width="13.77734375" style="153" customWidth="1"/>
    <col min="6" max="7" width="8.88671875" style="153"/>
    <col min="8" max="8" width="48.5546875" style="153" customWidth="1"/>
    <col min="9" max="16384" width="8.88671875" style="153"/>
  </cols>
  <sheetData>
    <row r="1" spans="1:8" s="26" customFormat="1" ht="68.25" customHeight="1" x14ac:dyDescent="0.2">
      <c r="A1" s="495"/>
      <c r="B1" s="495"/>
      <c r="C1" s="495"/>
      <c r="D1" s="495"/>
      <c r="E1" s="495"/>
      <c r="F1" s="27"/>
      <c r="G1" s="27"/>
      <c r="H1" s="27"/>
    </row>
    <row r="2" spans="1:8" x14ac:dyDescent="0.2">
      <c r="A2" s="518" t="s">
        <v>239</v>
      </c>
      <c r="B2" s="518"/>
      <c r="D2" s="519" t="s">
        <v>238</v>
      </c>
      <c r="E2" s="519"/>
    </row>
    <row r="3" spans="1:8" s="152" customFormat="1" ht="20.25" x14ac:dyDescent="0.2">
      <c r="A3" s="508" t="s">
        <v>472</v>
      </c>
      <c r="B3" s="508"/>
      <c r="D3" s="520" t="s">
        <v>323</v>
      </c>
      <c r="E3" s="520"/>
    </row>
    <row r="4" spans="1:8" s="152" customFormat="1" ht="95.25" customHeight="1" x14ac:dyDescent="0.2">
      <c r="A4" s="516" t="s">
        <v>237</v>
      </c>
      <c r="B4" s="516"/>
      <c r="D4" s="507" t="s">
        <v>604</v>
      </c>
      <c r="E4" s="507"/>
    </row>
    <row r="5" spans="1:8" s="152" customFormat="1" ht="23.25" customHeight="1" x14ac:dyDescent="0.2">
      <c r="A5" s="508" t="s">
        <v>473</v>
      </c>
      <c r="B5" s="508"/>
      <c r="D5" s="509" t="s">
        <v>324</v>
      </c>
      <c r="E5" s="509"/>
    </row>
    <row r="6" spans="1:8" s="152" customFormat="1" ht="80.25" customHeight="1" x14ac:dyDescent="0.2">
      <c r="A6" s="516" t="s">
        <v>325</v>
      </c>
      <c r="B6" s="516"/>
      <c r="D6" s="507" t="s">
        <v>326</v>
      </c>
      <c r="E6" s="507"/>
    </row>
    <row r="7" spans="1:8" s="152" customFormat="1" ht="23.25" customHeight="1" x14ac:dyDescent="0.2">
      <c r="A7" s="512" t="s">
        <v>474</v>
      </c>
      <c r="B7" s="512"/>
      <c r="D7" s="513" t="s">
        <v>634</v>
      </c>
      <c r="E7" s="515"/>
    </row>
    <row r="8" spans="1:8" s="152" customFormat="1" ht="36.75" customHeight="1" x14ac:dyDescent="0.2">
      <c r="A8" s="516" t="s">
        <v>236</v>
      </c>
      <c r="B8" s="516"/>
      <c r="D8" s="507" t="s">
        <v>235</v>
      </c>
      <c r="E8" s="507"/>
    </row>
    <row r="9" spans="1:8" s="152" customFormat="1" ht="23.25" customHeight="1" x14ac:dyDescent="0.2">
      <c r="A9" s="512" t="s">
        <v>475</v>
      </c>
      <c r="B9" s="512"/>
      <c r="D9" s="513" t="s">
        <v>234</v>
      </c>
      <c r="E9" s="513"/>
    </row>
    <row r="10" spans="1:8" s="152" customFormat="1" ht="75.75" customHeight="1" x14ac:dyDescent="0.2">
      <c r="A10" s="516" t="s">
        <v>233</v>
      </c>
      <c r="B10" s="516"/>
      <c r="D10" s="507" t="s">
        <v>232</v>
      </c>
      <c r="E10" s="507"/>
    </row>
    <row r="11" spans="1:8" s="152" customFormat="1" ht="23.25" customHeight="1" x14ac:dyDescent="0.2">
      <c r="A11" s="512" t="s">
        <v>476</v>
      </c>
      <c r="B11" s="512"/>
      <c r="D11" s="513" t="s">
        <v>231</v>
      </c>
      <c r="E11" s="513"/>
    </row>
    <row r="12" spans="1:8" s="152" customFormat="1" ht="122.25" customHeight="1" x14ac:dyDescent="0.2">
      <c r="A12" s="516" t="s">
        <v>230</v>
      </c>
      <c r="B12" s="516"/>
      <c r="D12" s="507" t="s">
        <v>229</v>
      </c>
      <c r="E12" s="507"/>
    </row>
    <row r="13" spans="1:8" s="152" customFormat="1" ht="23.25" customHeight="1" x14ac:dyDescent="0.2">
      <c r="A13" s="512" t="s">
        <v>477</v>
      </c>
      <c r="B13" s="512"/>
      <c r="D13" s="513" t="s">
        <v>228</v>
      </c>
      <c r="E13" s="513"/>
    </row>
    <row r="14" spans="1:8" s="152" customFormat="1" ht="104.25" customHeight="1" x14ac:dyDescent="0.2">
      <c r="A14" s="516" t="s">
        <v>327</v>
      </c>
      <c r="B14" s="516"/>
      <c r="D14" s="507" t="s">
        <v>227</v>
      </c>
      <c r="E14" s="507"/>
    </row>
    <row r="15" spans="1:8" s="152" customFormat="1" ht="23.25" customHeight="1" x14ac:dyDescent="0.2">
      <c r="A15" s="512" t="s">
        <v>478</v>
      </c>
      <c r="B15" s="512"/>
      <c r="D15" s="513" t="s">
        <v>226</v>
      </c>
      <c r="E15" s="515"/>
    </row>
    <row r="16" spans="1:8" s="152" customFormat="1" ht="21.75" customHeight="1" x14ac:dyDescent="0.2">
      <c r="A16" s="506" t="s">
        <v>225</v>
      </c>
      <c r="B16" s="506"/>
      <c r="D16" s="507" t="s">
        <v>224</v>
      </c>
      <c r="E16" s="507"/>
    </row>
    <row r="17" spans="1:5" s="152" customFormat="1" ht="60.75" customHeight="1" x14ac:dyDescent="0.2">
      <c r="A17" s="506" t="s">
        <v>223</v>
      </c>
      <c r="B17" s="506"/>
      <c r="D17" s="507" t="s">
        <v>222</v>
      </c>
      <c r="E17" s="507"/>
    </row>
    <row r="18" spans="1:5" s="152" customFormat="1" ht="36.75" customHeight="1" x14ac:dyDescent="0.2">
      <c r="A18" s="506" t="s">
        <v>221</v>
      </c>
      <c r="B18" s="506"/>
      <c r="D18" s="517" t="s">
        <v>220</v>
      </c>
      <c r="E18" s="507"/>
    </row>
    <row r="19" spans="1:5" s="152" customFormat="1" ht="42.75" customHeight="1" x14ac:dyDescent="0.2">
      <c r="A19" s="506" t="s">
        <v>219</v>
      </c>
      <c r="B19" s="506"/>
      <c r="D19" s="507" t="s">
        <v>218</v>
      </c>
      <c r="E19" s="507"/>
    </row>
    <row r="20" spans="1:5" s="152" customFormat="1" ht="67.5" customHeight="1" x14ac:dyDescent="0.2">
      <c r="A20" s="506" t="s">
        <v>217</v>
      </c>
      <c r="B20" s="506"/>
      <c r="D20" s="507" t="s">
        <v>216</v>
      </c>
      <c r="E20" s="507"/>
    </row>
    <row r="21" spans="1:5" s="152" customFormat="1" ht="35.25" customHeight="1" x14ac:dyDescent="0.2">
      <c r="A21" s="506" t="s">
        <v>215</v>
      </c>
      <c r="B21" s="506"/>
      <c r="D21" s="507" t="s">
        <v>214</v>
      </c>
      <c r="E21" s="507"/>
    </row>
    <row r="22" spans="1:5" s="152" customFormat="1" ht="68.25" customHeight="1" x14ac:dyDescent="0.2">
      <c r="A22" s="506" t="s">
        <v>213</v>
      </c>
      <c r="B22" s="506"/>
      <c r="D22" s="507" t="s">
        <v>212</v>
      </c>
      <c r="E22" s="507"/>
    </row>
    <row r="23" spans="1:5" s="152" customFormat="1" ht="23.25" customHeight="1" x14ac:dyDescent="0.2">
      <c r="A23" s="512" t="s">
        <v>211</v>
      </c>
      <c r="B23" s="512"/>
      <c r="D23" s="513" t="s">
        <v>210</v>
      </c>
      <c r="E23" s="515"/>
    </row>
    <row r="24" spans="1:5" s="152" customFormat="1" ht="125.25" customHeight="1" x14ac:dyDescent="0.2">
      <c r="A24" s="516" t="s">
        <v>328</v>
      </c>
      <c r="B24" s="516"/>
      <c r="D24" s="507" t="s">
        <v>209</v>
      </c>
      <c r="E24" s="507"/>
    </row>
    <row r="25" spans="1:5" s="152" customFormat="1" ht="23.25" customHeight="1" x14ac:dyDescent="0.2">
      <c r="A25" s="512" t="s">
        <v>479</v>
      </c>
      <c r="B25" s="512"/>
      <c r="D25" s="513" t="s">
        <v>208</v>
      </c>
      <c r="E25" s="513"/>
    </row>
    <row r="26" spans="1:5" s="152" customFormat="1" ht="78.75" customHeight="1" x14ac:dyDescent="0.2">
      <c r="A26" s="506" t="s">
        <v>329</v>
      </c>
      <c r="B26" s="506"/>
      <c r="D26" s="507" t="s">
        <v>319</v>
      </c>
      <c r="E26" s="507"/>
    </row>
    <row r="27" spans="1:5" s="152" customFormat="1" ht="23.25" customHeight="1" x14ac:dyDescent="0.2">
      <c r="A27" s="512" t="s">
        <v>480</v>
      </c>
      <c r="B27" s="512"/>
      <c r="D27" s="513" t="s">
        <v>207</v>
      </c>
      <c r="E27" s="513"/>
    </row>
    <row r="28" spans="1:5" s="152" customFormat="1" ht="88.5" customHeight="1" x14ac:dyDescent="0.2">
      <c r="A28" s="506" t="s">
        <v>330</v>
      </c>
      <c r="B28" s="506"/>
      <c r="D28" s="507" t="s">
        <v>206</v>
      </c>
      <c r="E28" s="507"/>
    </row>
    <row r="29" spans="1:5" s="152" customFormat="1" ht="22.5" customHeight="1" x14ac:dyDescent="0.2">
      <c r="A29" s="512" t="s">
        <v>205</v>
      </c>
      <c r="B29" s="512"/>
      <c r="D29" s="513" t="s">
        <v>204</v>
      </c>
      <c r="E29" s="513"/>
    </row>
    <row r="30" spans="1:5" s="152" customFormat="1" ht="42" customHeight="1" x14ac:dyDescent="0.2">
      <c r="A30" s="506" t="s">
        <v>203</v>
      </c>
      <c r="B30" s="506"/>
      <c r="D30" s="507" t="s">
        <v>202</v>
      </c>
      <c r="E30" s="507"/>
    </row>
    <row r="31" spans="1:5" s="152" customFormat="1" ht="23.25" customHeight="1" x14ac:dyDescent="0.2">
      <c r="A31" s="508" t="s">
        <v>481</v>
      </c>
      <c r="B31" s="508"/>
      <c r="D31" s="509" t="s">
        <v>331</v>
      </c>
      <c r="E31" s="509"/>
    </row>
    <row r="32" spans="1:5" s="152" customFormat="1" ht="34.5" customHeight="1" x14ac:dyDescent="0.2">
      <c r="A32" s="506" t="s">
        <v>201</v>
      </c>
      <c r="B32" s="506"/>
      <c r="D32" s="514" t="s">
        <v>200</v>
      </c>
      <c r="E32" s="514"/>
    </row>
    <row r="33" spans="1:5" s="152" customFormat="1" ht="23.25" customHeight="1" x14ac:dyDescent="0.2">
      <c r="A33" s="512" t="s">
        <v>482</v>
      </c>
      <c r="B33" s="512"/>
      <c r="D33" s="513" t="s">
        <v>199</v>
      </c>
      <c r="E33" s="513"/>
    </row>
    <row r="34" spans="1:5" s="152" customFormat="1" ht="103.5" customHeight="1" x14ac:dyDescent="0.2">
      <c r="A34" s="506" t="s">
        <v>332</v>
      </c>
      <c r="B34" s="506"/>
      <c r="D34" s="507" t="s">
        <v>198</v>
      </c>
      <c r="E34" s="507"/>
    </row>
    <row r="35" spans="1:5" s="152" customFormat="1" ht="23.25" customHeight="1" x14ac:dyDescent="0.2">
      <c r="A35" s="512" t="s">
        <v>483</v>
      </c>
      <c r="B35" s="512"/>
      <c r="D35" s="513" t="s">
        <v>197</v>
      </c>
      <c r="E35" s="513"/>
    </row>
    <row r="36" spans="1:5" s="152" customFormat="1" ht="130.5" customHeight="1" x14ac:dyDescent="0.2">
      <c r="A36" s="506" t="s">
        <v>333</v>
      </c>
      <c r="B36" s="506"/>
      <c r="D36" s="507" t="s">
        <v>196</v>
      </c>
      <c r="E36" s="507"/>
    </row>
    <row r="37" spans="1:5" s="152" customFormat="1" ht="23.25" customHeight="1" x14ac:dyDescent="0.2">
      <c r="A37" s="512" t="s">
        <v>195</v>
      </c>
      <c r="B37" s="512"/>
      <c r="D37" s="513" t="s">
        <v>194</v>
      </c>
      <c r="E37" s="513"/>
    </row>
    <row r="38" spans="1:5" s="152" customFormat="1" ht="47.25" customHeight="1" x14ac:dyDescent="0.2">
      <c r="A38" s="506" t="s">
        <v>334</v>
      </c>
      <c r="B38" s="506"/>
      <c r="D38" s="507" t="s">
        <v>193</v>
      </c>
      <c r="E38" s="507"/>
    </row>
    <row r="39" spans="1:5" s="152" customFormat="1" ht="23.25" customHeight="1" x14ac:dyDescent="0.2">
      <c r="A39" s="512" t="s">
        <v>484</v>
      </c>
      <c r="B39" s="512"/>
      <c r="D39" s="513" t="s">
        <v>320</v>
      </c>
      <c r="E39" s="513"/>
    </row>
    <row r="40" spans="1:5" s="152" customFormat="1" ht="100.5" customHeight="1" x14ac:dyDescent="0.2">
      <c r="A40" s="506" t="s">
        <v>192</v>
      </c>
      <c r="B40" s="506"/>
      <c r="D40" s="507" t="s">
        <v>191</v>
      </c>
      <c r="E40" s="507"/>
    </row>
    <row r="41" spans="1:5" s="152" customFormat="1" ht="23.25" customHeight="1" x14ac:dyDescent="0.2">
      <c r="A41" s="508" t="s">
        <v>485</v>
      </c>
      <c r="B41" s="508"/>
      <c r="D41" s="509" t="s">
        <v>335</v>
      </c>
      <c r="E41" s="509"/>
    </row>
    <row r="42" spans="1:5" s="152" customFormat="1" ht="57.75" customHeight="1" x14ac:dyDescent="0.2">
      <c r="A42" s="506" t="s">
        <v>190</v>
      </c>
      <c r="B42" s="506"/>
      <c r="D42" s="507" t="s">
        <v>321</v>
      </c>
      <c r="E42" s="507"/>
    </row>
    <row r="43" spans="1:5" s="152" customFormat="1" ht="23.25" customHeight="1" x14ac:dyDescent="0.2">
      <c r="A43" s="508" t="s">
        <v>336</v>
      </c>
      <c r="B43" s="508"/>
      <c r="D43" s="509" t="s">
        <v>337</v>
      </c>
      <c r="E43" s="509"/>
    </row>
    <row r="44" spans="1:5" s="152" customFormat="1" ht="105.75" customHeight="1" x14ac:dyDescent="0.2">
      <c r="A44" s="506" t="s">
        <v>338</v>
      </c>
      <c r="B44" s="506"/>
      <c r="D44" s="507" t="s">
        <v>189</v>
      </c>
      <c r="E44" s="507"/>
    </row>
    <row r="45" spans="1:5" s="152" customFormat="1" ht="23.25" customHeight="1" x14ac:dyDescent="0.2">
      <c r="A45" s="512" t="s">
        <v>188</v>
      </c>
      <c r="B45" s="512"/>
      <c r="D45" s="513" t="s">
        <v>187</v>
      </c>
      <c r="E45" s="513"/>
    </row>
    <row r="46" spans="1:5" s="152" customFormat="1" ht="21.75" customHeight="1" x14ac:dyDescent="0.2">
      <c r="A46" s="506" t="s">
        <v>186</v>
      </c>
      <c r="B46" s="506"/>
      <c r="D46" s="507" t="s">
        <v>185</v>
      </c>
      <c r="E46" s="507"/>
    </row>
    <row r="47" spans="1:5" s="152" customFormat="1" ht="23.25" customHeight="1" x14ac:dyDescent="0.2">
      <c r="A47" s="512" t="s">
        <v>486</v>
      </c>
      <c r="B47" s="512"/>
      <c r="D47" s="513" t="s">
        <v>184</v>
      </c>
      <c r="E47" s="513"/>
    </row>
    <row r="48" spans="1:5" s="152" customFormat="1" ht="88.5" customHeight="1" x14ac:dyDescent="0.2">
      <c r="A48" s="506" t="s">
        <v>183</v>
      </c>
      <c r="B48" s="506"/>
      <c r="D48" s="507" t="s">
        <v>182</v>
      </c>
      <c r="E48" s="507"/>
    </row>
    <row r="49" spans="1:5" s="152" customFormat="1" ht="23.25" customHeight="1" x14ac:dyDescent="0.2">
      <c r="A49" s="512" t="s">
        <v>487</v>
      </c>
      <c r="B49" s="512"/>
      <c r="D49" s="513" t="s">
        <v>181</v>
      </c>
      <c r="E49" s="513"/>
    </row>
    <row r="50" spans="1:5" s="152" customFormat="1" ht="60.75" customHeight="1" x14ac:dyDescent="0.2">
      <c r="A50" s="506" t="s">
        <v>180</v>
      </c>
      <c r="B50" s="506"/>
      <c r="D50" s="507" t="s">
        <v>179</v>
      </c>
      <c r="E50" s="507"/>
    </row>
    <row r="51" spans="1:5" s="152" customFormat="1" ht="23.25" customHeight="1" x14ac:dyDescent="0.2">
      <c r="A51" s="512" t="s">
        <v>178</v>
      </c>
      <c r="B51" s="512"/>
      <c r="D51" s="513" t="s">
        <v>177</v>
      </c>
      <c r="E51" s="513"/>
    </row>
    <row r="52" spans="1:5" s="152" customFormat="1" ht="41.25" customHeight="1" x14ac:dyDescent="0.2">
      <c r="A52" s="506" t="s">
        <v>339</v>
      </c>
      <c r="B52" s="506"/>
      <c r="D52" s="507" t="s">
        <v>176</v>
      </c>
      <c r="E52" s="507"/>
    </row>
    <row r="53" spans="1:5" s="152" customFormat="1" ht="23.25" customHeight="1" x14ac:dyDescent="0.2">
      <c r="A53" s="512" t="s">
        <v>175</v>
      </c>
      <c r="B53" s="512"/>
      <c r="D53" s="513" t="s">
        <v>174</v>
      </c>
      <c r="E53" s="513"/>
    </row>
    <row r="54" spans="1:5" s="152" customFormat="1" ht="114" customHeight="1" x14ac:dyDescent="0.2">
      <c r="A54" s="506" t="s">
        <v>340</v>
      </c>
      <c r="B54" s="506"/>
      <c r="D54" s="507" t="s">
        <v>173</v>
      </c>
      <c r="E54" s="507"/>
    </row>
    <row r="55" spans="1:5" s="152" customFormat="1" ht="23.25" customHeight="1" x14ac:dyDescent="0.2">
      <c r="A55" s="508" t="s">
        <v>488</v>
      </c>
      <c r="B55" s="508"/>
      <c r="D55" s="509" t="s">
        <v>341</v>
      </c>
      <c r="E55" s="509"/>
    </row>
    <row r="56" spans="1:5" s="152" customFormat="1" ht="23.25" customHeight="1" x14ac:dyDescent="0.2">
      <c r="A56" s="512" t="s">
        <v>489</v>
      </c>
      <c r="B56" s="512"/>
      <c r="D56" s="513" t="s">
        <v>172</v>
      </c>
      <c r="E56" s="513"/>
    </row>
    <row r="57" spans="1:5" s="152" customFormat="1" ht="204.75" customHeight="1" x14ac:dyDescent="0.2">
      <c r="A57" s="506" t="s">
        <v>171</v>
      </c>
      <c r="B57" s="506"/>
      <c r="D57" s="507" t="s">
        <v>170</v>
      </c>
      <c r="E57" s="507"/>
    </row>
    <row r="58" spans="1:5" s="152" customFormat="1" ht="23.25" customHeight="1" x14ac:dyDescent="0.2">
      <c r="A58" s="512" t="s">
        <v>490</v>
      </c>
      <c r="B58" s="512"/>
      <c r="D58" s="513" t="s">
        <v>169</v>
      </c>
      <c r="E58" s="513"/>
    </row>
    <row r="59" spans="1:5" s="152" customFormat="1" ht="207" customHeight="1" x14ac:dyDescent="0.2">
      <c r="A59" s="506" t="s">
        <v>168</v>
      </c>
      <c r="B59" s="506"/>
      <c r="D59" s="507" t="s">
        <v>167</v>
      </c>
      <c r="E59" s="507"/>
    </row>
    <row r="60" spans="1:5" s="152" customFormat="1" ht="23.25" customHeight="1" x14ac:dyDescent="0.2">
      <c r="A60" s="508" t="s">
        <v>491</v>
      </c>
      <c r="B60" s="508"/>
      <c r="D60" s="509" t="s">
        <v>342</v>
      </c>
      <c r="E60" s="509"/>
    </row>
    <row r="61" spans="1:5" s="152" customFormat="1" ht="58.5" customHeight="1" x14ac:dyDescent="0.2">
      <c r="A61" s="506" t="s">
        <v>166</v>
      </c>
      <c r="B61" s="506"/>
      <c r="D61" s="507" t="s">
        <v>165</v>
      </c>
      <c r="E61" s="507"/>
    </row>
    <row r="62" spans="1:5" s="152" customFormat="1" ht="23.25" customHeight="1" x14ac:dyDescent="0.2">
      <c r="A62" s="508" t="s">
        <v>492</v>
      </c>
      <c r="B62" s="508"/>
      <c r="D62" s="509" t="s">
        <v>343</v>
      </c>
      <c r="E62" s="509"/>
    </row>
    <row r="63" spans="1:5" s="152" customFormat="1" ht="76.5" customHeight="1" x14ac:dyDescent="0.2">
      <c r="A63" s="506" t="s">
        <v>164</v>
      </c>
      <c r="B63" s="506"/>
      <c r="D63" s="507" t="s">
        <v>163</v>
      </c>
      <c r="E63" s="507"/>
    </row>
    <row r="64" spans="1:5" s="152" customFormat="1" ht="23.25" customHeight="1" x14ac:dyDescent="0.2">
      <c r="A64" s="508" t="s">
        <v>344</v>
      </c>
      <c r="B64" s="508"/>
      <c r="D64" s="509" t="s">
        <v>345</v>
      </c>
      <c r="E64" s="509"/>
    </row>
    <row r="65" spans="1:5" s="152" customFormat="1" ht="59.25" customHeight="1" x14ac:dyDescent="0.2">
      <c r="A65" s="506" t="s">
        <v>346</v>
      </c>
      <c r="B65" s="506"/>
      <c r="D65" s="507" t="s">
        <v>347</v>
      </c>
      <c r="E65" s="507"/>
    </row>
    <row r="66" spans="1:5" s="152" customFormat="1" ht="23.25" customHeight="1" x14ac:dyDescent="0.2">
      <c r="A66" s="508" t="s">
        <v>348</v>
      </c>
      <c r="B66" s="508"/>
      <c r="D66" s="509" t="s">
        <v>349</v>
      </c>
      <c r="E66" s="509"/>
    </row>
    <row r="67" spans="1:5" s="152" customFormat="1" ht="43.5" customHeight="1" x14ac:dyDescent="0.2">
      <c r="A67" s="506" t="s">
        <v>350</v>
      </c>
      <c r="B67" s="506"/>
      <c r="D67" s="507" t="s">
        <v>162</v>
      </c>
      <c r="E67" s="507"/>
    </row>
    <row r="68" spans="1:5" s="152" customFormat="1" ht="23.25" customHeight="1" x14ac:dyDescent="0.2">
      <c r="A68" s="508" t="s">
        <v>351</v>
      </c>
      <c r="B68" s="508"/>
      <c r="D68" s="509" t="s">
        <v>352</v>
      </c>
      <c r="E68" s="509"/>
    </row>
    <row r="69" spans="1:5" s="152" customFormat="1" ht="60" customHeight="1" x14ac:dyDescent="0.2">
      <c r="A69" s="506" t="s">
        <v>161</v>
      </c>
      <c r="B69" s="506"/>
      <c r="D69" s="507" t="s">
        <v>160</v>
      </c>
      <c r="E69" s="507"/>
    </row>
    <row r="70" spans="1:5" s="152" customFormat="1" ht="23.25" customHeight="1" x14ac:dyDescent="0.2">
      <c r="A70" s="508" t="s">
        <v>353</v>
      </c>
      <c r="B70" s="508"/>
      <c r="D70" s="510" t="s">
        <v>354</v>
      </c>
      <c r="E70" s="511"/>
    </row>
    <row r="71" spans="1:5" s="152" customFormat="1" ht="78" customHeight="1" x14ac:dyDescent="0.2">
      <c r="A71" s="506" t="s">
        <v>355</v>
      </c>
      <c r="B71" s="506"/>
      <c r="D71" s="507" t="s">
        <v>159</v>
      </c>
      <c r="E71" s="507"/>
    </row>
    <row r="72" spans="1:5" s="152" customFormat="1" ht="23.25" customHeight="1" x14ac:dyDescent="0.2">
      <c r="A72" s="508" t="s">
        <v>356</v>
      </c>
      <c r="B72" s="508"/>
      <c r="D72" s="509" t="s">
        <v>357</v>
      </c>
      <c r="E72" s="509"/>
    </row>
    <row r="73" spans="1:5" s="152" customFormat="1" ht="134.25" customHeight="1" x14ac:dyDescent="0.2">
      <c r="A73" s="506" t="s">
        <v>358</v>
      </c>
      <c r="B73" s="506"/>
      <c r="D73" s="507" t="s">
        <v>158</v>
      </c>
      <c r="E73" s="507"/>
    </row>
    <row r="74" spans="1:5" s="152" customFormat="1" ht="23.25" customHeight="1" x14ac:dyDescent="0.2">
      <c r="A74" s="508" t="s">
        <v>493</v>
      </c>
      <c r="B74" s="508"/>
      <c r="D74" s="509" t="s">
        <v>359</v>
      </c>
      <c r="E74" s="509"/>
    </row>
    <row r="75" spans="1:5" s="152" customFormat="1" ht="74.25" customHeight="1" x14ac:dyDescent="0.2">
      <c r="A75" s="506" t="s">
        <v>360</v>
      </c>
      <c r="B75" s="506"/>
      <c r="D75" s="507" t="s">
        <v>157</v>
      </c>
      <c r="E75" s="507"/>
    </row>
    <row r="76" spans="1:5" s="152" customFormat="1" ht="23.25" customHeight="1" x14ac:dyDescent="0.2">
      <c r="A76" s="508" t="s">
        <v>494</v>
      </c>
      <c r="B76" s="508"/>
      <c r="D76" s="509" t="s">
        <v>361</v>
      </c>
      <c r="E76" s="509"/>
    </row>
    <row r="77" spans="1:5" s="152" customFormat="1" ht="148.5" customHeight="1" x14ac:dyDescent="0.2">
      <c r="A77" s="506" t="s">
        <v>156</v>
      </c>
      <c r="B77" s="506"/>
      <c r="D77" s="507" t="s">
        <v>155</v>
      </c>
      <c r="E77" s="507"/>
    </row>
    <row r="78" spans="1:5" s="152" customFormat="1" ht="23.25" customHeight="1" x14ac:dyDescent="0.2">
      <c r="A78" s="508" t="s">
        <v>495</v>
      </c>
      <c r="B78" s="508"/>
      <c r="D78" s="509" t="s">
        <v>362</v>
      </c>
      <c r="E78" s="509"/>
    </row>
    <row r="79" spans="1:5" s="152" customFormat="1" ht="59.25" customHeight="1" x14ac:dyDescent="0.2">
      <c r="A79" s="506" t="s">
        <v>154</v>
      </c>
      <c r="B79" s="506"/>
      <c r="D79" s="507" t="s">
        <v>153</v>
      </c>
      <c r="E79" s="507"/>
    </row>
    <row r="80" spans="1:5" s="152" customFormat="1" ht="20.25" x14ac:dyDescent="0.2">
      <c r="A80" s="508" t="s">
        <v>363</v>
      </c>
      <c r="B80" s="508"/>
      <c r="D80" s="509" t="s">
        <v>364</v>
      </c>
      <c r="E80" s="509"/>
    </row>
    <row r="81" spans="1:5" s="152" customFormat="1" ht="132.75" customHeight="1" x14ac:dyDescent="0.2">
      <c r="A81" s="506" t="s">
        <v>365</v>
      </c>
      <c r="B81" s="506"/>
      <c r="D81" s="507" t="s">
        <v>322</v>
      </c>
      <c r="E81" s="507"/>
    </row>
    <row r="82" spans="1:5" s="152" customFormat="1" ht="20.25" x14ac:dyDescent="0.2">
      <c r="A82" s="508" t="s">
        <v>496</v>
      </c>
      <c r="B82" s="508"/>
      <c r="D82" s="509" t="s">
        <v>366</v>
      </c>
      <c r="E82" s="509"/>
    </row>
    <row r="83" spans="1:5" s="152" customFormat="1" ht="45" customHeight="1" x14ac:dyDescent="0.2">
      <c r="A83" s="506" t="s">
        <v>367</v>
      </c>
      <c r="B83" s="506"/>
      <c r="D83" s="507" t="s">
        <v>152</v>
      </c>
      <c r="E83" s="507"/>
    </row>
    <row r="84" spans="1:5" x14ac:dyDescent="0.2">
      <c r="D84" s="155"/>
      <c r="E84" s="155"/>
    </row>
    <row r="85" spans="1:5" x14ac:dyDescent="0.2">
      <c r="D85" s="155"/>
      <c r="E85" s="155"/>
    </row>
    <row r="86" spans="1:5" x14ac:dyDescent="0.2">
      <c r="D86" s="155"/>
      <c r="E86" s="155"/>
    </row>
    <row r="87" spans="1:5" x14ac:dyDescent="0.2">
      <c r="D87" s="155"/>
      <c r="E87" s="155"/>
    </row>
    <row r="88" spans="1:5" x14ac:dyDescent="0.2">
      <c r="D88" s="155"/>
      <c r="E88" s="155"/>
    </row>
    <row r="89" spans="1:5" x14ac:dyDescent="0.2">
      <c r="D89" s="155"/>
      <c r="E89" s="155"/>
    </row>
    <row r="90" spans="1:5" x14ac:dyDescent="0.2">
      <c r="D90" s="155"/>
      <c r="E90" s="155"/>
    </row>
    <row r="91" spans="1:5" x14ac:dyDescent="0.2">
      <c r="D91" s="155"/>
      <c r="E91" s="155"/>
    </row>
    <row r="92" spans="1:5" x14ac:dyDescent="0.2">
      <c r="D92" s="155"/>
      <c r="E92" s="155"/>
    </row>
    <row r="93" spans="1:5" x14ac:dyDescent="0.2">
      <c r="D93" s="155"/>
      <c r="E93" s="155"/>
    </row>
    <row r="94" spans="1:5" x14ac:dyDescent="0.2">
      <c r="D94" s="155"/>
      <c r="E94" s="155"/>
    </row>
    <row r="95" spans="1:5" ht="14.25" x14ac:dyDescent="0.2">
      <c r="A95" s="153"/>
      <c r="B95" s="153"/>
      <c r="D95" s="155"/>
      <c r="E95" s="155"/>
    </row>
    <row r="96" spans="1:5" ht="14.25" x14ac:dyDescent="0.2">
      <c r="A96" s="153"/>
      <c r="B96" s="153"/>
      <c r="D96" s="155"/>
      <c r="E96" s="155"/>
    </row>
    <row r="97" spans="1:5" ht="14.25" x14ac:dyDescent="0.2">
      <c r="A97" s="153"/>
      <c r="B97" s="153"/>
      <c r="D97" s="155"/>
      <c r="E97" s="155"/>
    </row>
    <row r="98" spans="1:5" ht="14.25" x14ac:dyDescent="0.2">
      <c r="A98" s="153"/>
      <c r="B98" s="153"/>
      <c r="D98" s="155"/>
      <c r="E98" s="155"/>
    </row>
    <row r="99" spans="1:5" ht="14.25" x14ac:dyDescent="0.2">
      <c r="A99" s="153"/>
      <c r="B99" s="153"/>
      <c r="D99" s="155"/>
      <c r="E99" s="155"/>
    </row>
    <row r="100" spans="1:5" ht="14.25" x14ac:dyDescent="0.2">
      <c r="A100" s="153"/>
      <c r="B100" s="153"/>
      <c r="D100" s="155"/>
      <c r="E100" s="155"/>
    </row>
    <row r="101" spans="1:5" ht="14.25" x14ac:dyDescent="0.2">
      <c r="A101" s="153"/>
      <c r="B101" s="153"/>
      <c r="D101" s="155"/>
      <c r="E101" s="155"/>
    </row>
    <row r="102" spans="1:5" ht="14.25" x14ac:dyDescent="0.2">
      <c r="A102" s="153"/>
      <c r="B102" s="153"/>
      <c r="D102" s="155"/>
      <c r="E102" s="155"/>
    </row>
    <row r="103" spans="1:5" ht="14.25" x14ac:dyDescent="0.2">
      <c r="A103" s="153"/>
      <c r="B103" s="153"/>
      <c r="D103" s="155"/>
      <c r="E103" s="155"/>
    </row>
    <row r="104" spans="1:5" ht="14.25" x14ac:dyDescent="0.2">
      <c r="A104" s="153"/>
      <c r="B104" s="153"/>
      <c r="D104" s="155"/>
      <c r="E104" s="155"/>
    </row>
    <row r="105" spans="1:5" ht="14.25" x14ac:dyDescent="0.2">
      <c r="A105" s="153"/>
      <c r="B105" s="153"/>
      <c r="D105" s="155"/>
      <c r="E105" s="155"/>
    </row>
    <row r="106" spans="1:5" ht="14.25" x14ac:dyDescent="0.2">
      <c r="A106" s="153"/>
      <c r="B106" s="153"/>
      <c r="D106" s="155"/>
      <c r="E106" s="155"/>
    </row>
    <row r="107" spans="1:5" ht="14.25" x14ac:dyDescent="0.2">
      <c r="A107" s="153"/>
      <c r="B107" s="153"/>
      <c r="D107" s="155"/>
      <c r="E107" s="155"/>
    </row>
    <row r="108" spans="1:5" ht="14.25" x14ac:dyDescent="0.2">
      <c r="A108" s="153"/>
      <c r="B108" s="153"/>
      <c r="D108" s="155"/>
      <c r="E108" s="155"/>
    </row>
    <row r="109" spans="1:5" ht="14.25" x14ac:dyDescent="0.2">
      <c r="A109" s="153"/>
      <c r="B109" s="153"/>
      <c r="D109" s="155"/>
      <c r="E109" s="155"/>
    </row>
    <row r="110" spans="1:5" ht="14.25" x14ac:dyDescent="0.2">
      <c r="A110" s="153"/>
      <c r="B110" s="153"/>
      <c r="D110" s="155"/>
      <c r="E110" s="155"/>
    </row>
    <row r="111" spans="1:5" ht="14.25" x14ac:dyDescent="0.2">
      <c r="A111" s="153"/>
      <c r="B111" s="153"/>
      <c r="D111" s="155"/>
      <c r="E111" s="155"/>
    </row>
    <row r="112" spans="1:5" ht="14.25" x14ac:dyDescent="0.2">
      <c r="A112" s="153"/>
      <c r="B112" s="153"/>
      <c r="D112" s="155"/>
      <c r="E112" s="155"/>
    </row>
    <row r="113" spans="1:5" ht="14.25" x14ac:dyDescent="0.2">
      <c r="A113" s="153"/>
      <c r="B113" s="153"/>
      <c r="D113" s="155"/>
      <c r="E113" s="155"/>
    </row>
    <row r="114" spans="1:5" ht="14.25" x14ac:dyDescent="0.2">
      <c r="A114" s="153"/>
      <c r="B114" s="153"/>
      <c r="D114" s="155"/>
      <c r="E114" s="155"/>
    </row>
    <row r="115" spans="1:5" ht="14.25" x14ac:dyDescent="0.2">
      <c r="A115" s="153"/>
      <c r="B115" s="153"/>
      <c r="D115" s="155"/>
      <c r="E115" s="155"/>
    </row>
    <row r="116" spans="1:5" ht="14.25" x14ac:dyDescent="0.2">
      <c r="A116" s="153"/>
      <c r="B116" s="153"/>
      <c r="D116" s="155"/>
      <c r="E116" s="155"/>
    </row>
    <row r="117" spans="1:5" ht="14.25" x14ac:dyDescent="0.2">
      <c r="A117" s="153"/>
      <c r="B117" s="153"/>
      <c r="D117" s="155"/>
      <c r="E117" s="155"/>
    </row>
    <row r="118" spans="1:5" ht="14.25" x14ac:dyDescent="0.2">
      <c r="A118" s="153"/>
      <c r="B118" s="153"/>
      <c r="D118" s="155"/>
      <c r="E118" s="155"/>
    </row>
    <row r="119" spans="1:5" ht="14.25" x14ac:dyDescent="0.2">
      <c r="A119" s="153"/>
      <c r="B119" s="153"/>
      <c r="D119" s="155"/>
      <c r="E119" s="155"/>
    </row>
    <row r="120" spans="1:5" ht="14.25" x14ac:dyDescent="0.2">
      <c r="A120" s="153"/>
      <c r="B120" s="153"/>
      <c r="D120" s="155"/>
      <c r="E120" s="155"/>
    </row>
    <row r="121" spans="1:5" ht="14.25" x14ac:dyDescent="0.2">
      <c r="A121" s="153"/>
      <c r="B121" s="153"/>
      <c r="D121" s="155"/>
      <c r="E121" s="155"/>
    </row>
    <row r="122" spans="1:5" ht="14.25" x14ac:dyDescent="0.2">
      <c r="A122" s="153"/>
      <c r="B122" s="153"/>
      <c r="D122" s="155"/>
      <c r="E122" s="155"/>
    </row>
  </sheetData>
  <mergeCells count="165">
    <mergeCell ref="A1:E1"/>
    <mergeCell ref="A2:B2"/>
    <mergeCell ref="D2:E2"/>
    <mergeCell ref="A3:B3"/>
    <mergeCell ref="D3:E3"/>
    <mergeCell ref="A4:B4"/>
    <mergeCell ref="D4:E4"/>
    <mergeCell ref="A8:B8"/>
    <mergeCell ref="D8:E8"/>
    <mergeCell ref="A9:B9"/>
    <mergeCell ref="D9:E9"/>
    <mergeCell ref="A10:B10"/>
    <mergeCell ref="D10:E10"/>
    <mergeCell ref="A5:B5"/>
    <mergeCell ref="D5:E5"/>
    <mergeCell ref="A6:B6"/>
    <mergeCell ref="D6:E6"/>
    <mergeCell ref="A7:B7"/>
    <mergeCell ref="D7:E7"/>
    <mergeCell ref="A14:B14"/>
    <mergeCell ref="D14:E14"/>
    <mergeCell ref="A15:B15"/>
    <mergeCell ref="D15:E15"/>
    <mergeCell ref="A16:B16"/>
    <mergeCell ref="D16:E16"/>
    <mergeCell ref="A11:B11"/>
    <mergeCell ref="D11:E11"/>
    <mergeCell ref="A12:B12"/>
    <mergeCell ref="D12:E12"/>
    <mergeCell ref="A13:B13"/>
    <mergeCell ref="D13:E13"/>
    <mergeCell ref="A20:B20"/>
    <mergeCell ref="D20:E20"/>
    <mergeCell ref="A21:B21"/>
    <mergeCell ref="D21:E21"/>
    <mergeCell ref="A22:B22"/>
    <mergeCell ref="D22:E22"/>
    <mergeCell ref="A17:B17"/>
    <mergeCell ref="D17:E17"/>
    <mergeCell ref="A18:B18"/>
    <mergeCell ref="D18:E18"/>
    <mergeCell ref="A19:B19"/>
    <mergeCell ref="D19:E19"/>
    <mergeCell ref="A26:B26"/>
    <mergeCell ref="D26:E26"/>
    <mergeCell ref="A27:B27"/>
    <mergeCell ref="D27:E27"/>
    <mergeCell ref="A28:B28"/>
    <mergeCell ref="D28:E28"/>
    <mergeCell ref="A23:B23"/>
    <mergeCell ref="D23:E23"/>
    <mergeCell ref="A24:B24"/>
    <mergeCell ref="D24:E24"/>
    <mergeCell ref="A25:B25"/>
    <mergeCell ref="D25:E25"/>
    <mergeCell ref="A32:B32"/>
    <mergeCell ref="D32:E32"/>
    <mergeCell ref="A33:B33"/>
    <mergeCell ref="D33:E33"/>
    <mergeCell ref="A34:B34"/>
    <mergeCell ref="D34:E34"/>
    <mergeCell ref="A29:B29"/>
    <mergeCell ref="D29:E29"/>
    <mergeCell ref="A30:B30"/>
    <mergeCell ref="D30:E30"/>
    <mergeCell ref="A31:B31"/>
    <mergeCell ref="D31:E31"/>
    <mergeCell ref="A38:B38"/>
    <mergeCell ref="D38:E38"/>
    <mergeCell ref="A39:B39"/>
    <mergeCell ref="D39:E39"/>
    <mergeCell ref="A40:B40"/>
    <mergeCell ref="D40:E40"/>
    <mergeCell ref="A35:B35"/>
    <mergeCell ref="D35:E35"/>
    <mergeCell ref="A36:B36"/>
    <mergeCell ref="D36:E36"/>
    <mergeCell ref="A37:B37"/>
    <mergeCell ref="D37:E37"/>
    <mergeCell ref="A44:B44"/>
    <mergeCell ref="D44:E44"/>
    <mergeCell ref="A45:B45"/>
    <mergeCell ref="D45:E45"/>
    <mergeCell ref="A46:B46"/>
    <mergeCell ref="D46:E46"/>
    <mergeCell ref="A41:B41"/>
    <mergeCell ref="D41:E41"/>
    <mergeCell ref="A42:B42"/>
    <mergeCell ref="D42:E42"/>
    <mergeCell ref="A43:B43"/>
    <mergeCell ref="D43:E43"/>
    <mergeCell ref="A50:B50"/>
    <mergeCell ref="D50:E50"/>
    <mergeCell ref="A51:B51"/>
    <mergeCell ref="D51:E51"/>
    <mergeCell ref="A52:B52"/>
    <mergeCell ref="D52:E52"/>
    <mergeCell ref="A47:B47"/>
    <mergeCell ref="D47:E47"/>
    <mergeCell ref="A48:B48"/>
    <mergeCell ref="D48:E48"/>
    <mergeCell ref="A49:B49"/>
    <mergeCell ref="D49:E49"/>
    <mergeCell ref="A56:B56"/>
    <mergeCell ref="D56:E56"/>
    <mergeCell ref="A57:B57"/>
    <mergeCell ref="D57:E57"/>
    <mergeCell ref="A58:B58"/>
    <mergeCell ref="D58:E58"/>
    <mergeCell ref="A53:B53"/>
    <mergeCell ref="D53:E53"/>
    <mergeCell ref="A54:B54"/>
    <mergeCell ref="D54:E54"/>
    <mergeCell ref="A55:B55"/>
    <mergeCell ref="D55:E55"/>
    <mergeCell ref="A62:B62"/>
    <mergeCell ref="D62:E62"/>
    <mergeCell ref="A63:B63"/>
    <mergeCell ref="D63:E63"/>
    <mergeCell ref="A64:B64"/>
    <mergeCell ref="D64:E64"/>
    <mergeCell ref="A59:B59"/>
    <mergeCell ref="D59:E59"/>
    <mergeCell ref="A60:B60"/>
    <mergeCell ref="D60:E60"/>
    <mergeCell ref="A61:B61"/>
    <mergeCell ref="D61:E61"/>
    <mergeCell ref="A68:B68"/>
    <mergeCell ref="D68:E68"/>
    <mergeCell ref="A69:B69"/>
    <mergeCell ref="D69:E69"/>
    <mergeCell ref="A70:B70"/>
    <mergeCell ref="D70:E70"/>
    <mergeCell ref="A65:B65"/>
    <mergeCell ref="D65:E65"/>
    <mergeCell ref="A66:B66"/>
    <mergeCell ref="D66:E66"/>
    <mergeCell ref="A67:B67"/>
    <mergeCell ref="D67:E67"/>
    <mergeCell ref="A74:B74"/>
    <mergeCell ref="D74:E74"/>
    <mergeCell ref="A75:B75"/>
    <mergeCell ref="D75:E75"/>
    <mergeCell ref="A76:B76"/>
    <mergeCell ref="D76:E76"/>
    <mergeCell ref="A71:B71"/>
    <mergeCell ref="D71:E71"/>
    <mergeCell ref="A72:B72"/>
    <mergeCell ref="D72:E72"/>
    <mergeCell ref="A73:B73"/>
    <mergeCell ref="D73:E73"/>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s>
  <printOptions horizontalCentered="1"/>
  <pageMargins left="0" right="0" top="0.39370078740157483" bottom="0" header="0.31496062992125984" footer="0.31496062992125984"/>
  <pageSetup paperSize="9" scale="79" orientation="landscape" r:id="rId1"/>
  <rowBreaks count="8" manualBreakCount="8">
    <brk id="12" max="4" man="1"/>
    <brk id="22" max="4" man="1"/>
    <brk id="32" max="4" man="1"/>
    <brk id="40" max="4" man="1"/>
    <brk id="52" max="4" man="1"/>
    <brk id="57" max="4" man="1"/>
    <brk id="65" max="4" man="1"/>
    <brk id="7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A10" sqref="A10"/>
    </sheetView>
  </sheetViews>
  <sheetFormatPr defaultRowHeight="12.75" x14ac:dyDescent="0.2"/>
  <cols>
    <col min="1" max="1" width="63.109375" style="34" customWidth="1"/>
    <col min="2" max="2" width="8.88671875" style="34"/>
    <col min="3" max="11" width="1.5546875" style="34" bestFit="1" customWidth="1"/>
    <col min="12" max="16384" width="8.88671875" style="34"/>
  </cols>
  <sheetData>
    <row r="1" spans="1:1" ht="229.5" customHeight="1" x14ac:dyDescent="0.2">
      <c r="A1" s="65" t="s">
        <v>283</v>
      </c>
    </row>
    <row r="11" spans="1:1" ht="29.25" customHeight="1" x14ac:dyDescent="0.25">
      <c r="A11" s="110"/>
    </row>
    <row r="13" spans="1:1" ht="18" x14ac:dyDescent="0.25">
      <c r="A13" s="107"/>
    </row>
    <row r="14" spans="1:1" ht="18" x14ac:dyDescent="0.25">
      <c r="A14" s="126"/>
    </row>
    <row r="16" spans="1:1" ht="18" x14ac:dyDescent="0.25">
      <c r="A16" s="110"/>
    </row>
    <row r="18" spans="1:1" ht="18" x14ac:dyDescent="0.25">
      <c r="A18" s="117"/>
    </row>
    <row r="19" spans="1:1" x14ac:dyDescent="0.2">
      <c r="A19" s="123"/>
    </row>
    <row r="20" spans="1:1" ht="18" x14ac:dyDescent="0.25">
      <c r="A20" s="110"/>
    </row>
    <row r="21" spans="1:1" x14ac:dyDescent="0.2">
      <c r="A21" s="123"/>
    </row>
    <row r="22" spans="1:1" ht="18" x14ac:dyDescent="0.25">
      <c r="A22" s="110"/>
    </row>
    <row r="23" spans="1:1" ht="18" x14ac:dyDescent="0.25">
      <c r="A23" s="120"/>
    </row>
    <row r="24" spans="1:1" ht="18" x14ac:dyDescent="0.25">
      <c r="A24" s="110"/>
    </row>
    <row r="25" spans="1:1" x14ac:dyDescent="0.2">
      <c r="A25" s="123"/>
    </row>
    <row r="26" spans="1:1" ht="18" x14ac:dyDescent="0.25">
      <c r="A26" s="110"/>
    </row>
    <row r="27" spans="1:1" ht="18" x14ac:dyDescent="0.25">
      <c r="A27" s="120"/>
    </row>
    <row r="28" spans="1:1" ht="18" x14ac:dyDescent="0.25">
      <c r="A28" s="110"/>
    </row>
    <row r="29" spans="1:1" ht="18" x14ac:dyDescent="0.25">
      <c r="A29" s="110"/>
    </row>
    <row r="30" spans="1:1" x14ac:dyDescent="0.2">
      <c r="A30" s="123"/>
    </row>
    <row r="31" spans="1:1" ht="18" x14ac:dyDescent="0.25">
      <c r="A31" s="110"/>
    </row>
    <row r="32" spans="1:1" ht="18" x14ac:dyDescent="0.25">
      <c r="A32" s="110"/>
    </row>
    <row r="34" spans="1:11" ht="18" x14ac:dyDescent="0.25">
      <c r="A34" s="110"/>
    </row>
    <row r="36" spans="1:11" ht="18" x14ac:dyDescent="0.25">
      <c r="A36" s="110"/>
    </row>
    <row r="37" spans="1:11" x14ac:dyDescent="0.2">
      <c r="A37" s="123">
        <v>36</v>
      </c>
    </row>
    <row r="38" spans="1:11" ht="18" x14ac:dyDescent="0.25">
      <c r="A38" s="110"/>
    </row>
    <row r="39" spans="1:11" ht="18" x14ac:dyDescent="0.25">
      <c r="A39" s="110"/>
    </row>
    <row r="40" spans="1:11" ht="18" x14ac:dyDescent="0.25">
      <c r="A40" s="110"/>
      <c r="C40" s="34">
        <f>C13+C16+C18+C20+C22+C24+C26+C28+C29+C31+C32+C34+C36+C38+C39</f>
        <v>0</v>
      </c>
      <c r="D40" s="34">
        <f t="shared" ref="D40:K40" si="0">D13+D16+D18+D20+D22+D24+D26+D28+D29+D31+D32+D34+D36+D38+D39</f>
        <v>0</v>
      </c>
      <c r="E40" s="34">
        <f t="shared" si="0"/>
        <v>0</v>
      </c>
      <c r="F40" s="34">
        <f t="shared" si="0"/>
        <v>0</v>
      </c>
      <c r="G40" s="34">
        <f t="shared" si="0"/>
        <v>0</v>
      </c>
      <c r="H40" s="34">
        <f t="shared" si="0"/>
        <v>0</v>
      </c>
      <c r="I40" s="34">
        <f t="shared" si="0"/>
        <v>0</v>
      </c>
      <c r="J40" s="34">
        <f t="shared" si="0"/>
        <v>0</v>
      </c>
      <c r="K40" s="34">
        <f t="shared" si="0"/>
        <v>0</v>
      </c>
    </row>
    <row r="41" spans="1:11" ht="18" x14ac:dyDescent="0.25">
      <c r="A41" s="110"/>
    </row>
    <row r="42" spans="1:11" x14ac:dyDescent="0.2">
      <c r="C42" s="34">
        <f>C13+C16+C18+C20+C22+C24+C26+C28+C29+C31+C32+C34+C36+C38+C39</f>
        <v>0</v>
      </c>
      <c r="D42" s="34">
        <f t="shared" ref="D42:K42" si="1">D13+D16+D18+D20+D22+D24+D26+D28+D29+D31+D32+D34+D36+D38+D39</f>
        <v>0</v>
      </c>
      <c r="E42" s="34">
        <f t="shared" si="1"/>
        <v>0</v>
      </c>
      <c r="F42" s="34">
        <f t="shared" si="1"/>
        <v>0</v>
      </c>
      <c r="G42" s="34">
        <f t="shared" si="1"/>
        <v>0</v>
      </c>
      <c r="H42" s="34">
        <f t="shared" si="1"/>
        <v>0</v>
      </c>
      <c r="I42" s="34">
        <f t="shared" si="1"/>
        <v>0</v>
      </c>
      <c r="J42" s="34">
        <f t="shared" si="1"/>
        <v>0</v>
      </c>
      <c r="K42" s="34">
        <f t="shared" si="1"/>
        <v>0</v>
      </c>
    </row>
    <row r="43" spans="1:11" ht="18" x14ac:dyDescent="0.25">
      <c r="A43" s="110"/>
    </row>
    <row r="44" spans="1:11" ht="18" x14ac:dyDescent="0.25">
      <c r="A44" s="110"/>
    </row>
    <row r="46" spans="1:11" ht="18" x14ac:dyDescent="0.25">
      <c r="A46" s="110"/>
    </row>
    <row r="47" spans="1:11" ht="18" x14ac:dyDescent="0.25">
      <c r="A47" s="110"/>
    </row>
    <row r="49" spans="1:1" ht="18" x14ac:dyDescent="0.25">
      <c r="A49" s="110"/>
    </row>
    <row r="50" spans="1:1" ht="18" x14ac:dyDescent="0.25">
      <c r="A50" s="110"/>
    </row>
    <row r="51" spans="1:1" ht="18" x14ac:dyDescent="0.25">
      <c r="A51" s="110"/>
    </row>
    <row r="53" spans="1:1" ht="18" x14ac:dyDescent="0.25">
      <c r="A53" s="110"/>
    </row>
    <row r="55" spans="1:1" ht="18" x14ac:dyDescent="0.25">
      <c r="A55" s="110"/>
    </row>
    <row r="56" spans="1:1" ht="18" x14ac:dyDescent="0.25">
      <c r="A56" s="110"/>
    </row>
    <row r="57" spans="1:1" ht="18" x14ac:dyDescent="0.25">
      <c r="A57" s="110"/>
    </row>
    <row r="59" spans="1:1" ht="18" x14ac:dyDescent="0.25">
      <c r="A59" s="110"/>
    </row>
    <row r="60" spans="1:1" ht="18" x14ac:dyDescent="0.25">
      <c r="A60" s="110"/>
    </row>
    <row r="61" spans="1:1" ht="18" x14ac:dyDescent="0.25">
      <c r="A61" s="110"/>
    </row>
    <row r="62" spans="1:1" ht="18" x14ac:dyDescent="0.25">
      <c r="A62" s="110"/>
    </row>
    <row r="63" spans="1:1" ht="18" x14ac:dyDescent="0.25">
      <c r="A63" s="110"/>
    </row>
    <row r="65" spans="1:1" ht="18" x14ac:dyDescent="0.25">
      <c r="A65" s="110"/>
    </row>
    <row r="67" spans="1:1" ht="18" x14ac:dyDescent="0.25">
      <c r="A67" s="110"/>
    </row>
    <row r="69" spans="1:1" ht="18" x14ac:dyDescent="0.25">
      <c r="A69" s="110"/>
    </row>
    <row r="71" spans="1:1" ht="18" x14ac:dyDescent="0.25">
      <c r="A71" s="110"/>
    </row>
    <row r="72" spans="1:1" ht="18" x14ac:dyDescent="0.25">
      <c r="A72" s="110"/>
    </row>
    <row r="74" spans="1:1" ht="18" x14ac:dyDescent="0.25">
      <c r="A74" s="110"/>
    </row>
    <row r="77" spans="1:1" ht="18" x14ac:dyDescent="0.25">
      <c r="A77" s="110"/>
    </row>
    <row r="79" spans="1:1" ht="24" customHeight="1" x14ac:dyDescent="0.2"/>
    <row r="81" spans="3:14" x14ac:dyDescent="0.2">
      <c r="C81" s="115">
        <f t="shared" ref="C81:H81" si="2">C13+C14+C16+C19+C20+C21+C22+C23+C25+C27+C29+C30+C32+C34+C36+C38+C40+C41+C43+C44+C46+C47+C49+C50+C51+C53+C55+C56+C57+C59+C60+C61+C62+C63+C65+C67+C69+C71+C72+C74+C77</f>
        <v>0</v>
      </c>
      <c r="D81" s="115">
        <f t="shared" si="2"/>
        <v>0</v>
      </c>
      <c r="E81" s="115">
        <f t="shared" si="2"/>
        <v>0</v>
      </c>
      <c r="F81" s="115">
        <f t="shared" si="2"/>
        <v>0</v>
      </c>
      <c r="G81" s="115">
        <f t="shared" si="2"/>
        <v>0</v>
      </c>
      <c r="H81" s="115">
        <f t="shared" si="2"/>
        <v>0</v>
      </c>
      <c r="I81" s="115"/>
      <c r="J81" s="115"/>
      <c r="K81" s="115"/>
      <c r="L81" s="115"/>
      <c r="M81" s="115"/>
      <c r="N81" s="115"/>
    </row>
    <row r="82" spans="3:14" x14ac:dyDescent="0.2">
      <c r="C82" s="115"/>
      <c r="D82" s="115"/>
      <c r="E82" s="115"/>
      <c r="F82" s="115"/>
      <c r="G82" s="115"/>
      <c r="H82" s="115"/>
      <c r="I82" s="115"/>
      <c r="J82" s="115"/>
      <c r="K82" s="115"/>
      <c r="L82" s="115"/>
      <c r="M82" s="115"/>
      <c r="N82" s="115"/>
    </row>
  </sheetData>
  <printOptions horizontalCentered="1" verticalCentered="1"/>
  <pageMargins left="0" right="0" top="1.4960629921259843"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4"/>
  <sheetViews>
    <sheetView view="pageBreakPreview" topLeftCell="B1" zoomScale="90" zoomScaleNormal="100" zoomScaleSheetLayoutView="90" workbookViewId="0">
      <selection activeCell="B13" sqref="A13:XFD14"/>
    </sheetView>
  </sheetViews>
  <sheetFormatPr defaultRowHeight="14.25" x14ac:dyDescent="0.2"/>
  <cols>
    <col min="1" max="1" width="0" style="15" hidden="1" customWidth="1"/>
    <col min="2" max="2" width="5.77734375" style="134" customWidth="1"/>
    <col min="3" max="3" width="35.77734375" style="15" customWidth="1"/>
    <col min="4" max="9" width="6.77734375" style="15" customWidth="1"/>
    <col min="10" max="10" width="33.88671875" style="22" customWidth="1"/>
    <col min="11" max="11" width="5.77734375" style="22" customWidth="1"/>
    <col min="12" max="16384" width="8.88671875" style="15"/>
  </cols>
  <sheetData>
    <row r="1" spans="1:11" s="14" customFormat="1" ht="15" x14ac:dyDescent="0.2">
      <c r="B1" s="569"/>
      <c r="C1" s="569"/>
      <c r="D1" s="569"/>
      <c r="E1" s="569"/>
      <c r="F1" s="569"/>
      <c r="G1" s="569"/>
      <c r="H1" s="569"/>
      <c r="I1" s="569"/>
      <c r="J1" s="569"/>
      <c r="K1" s="569"/>
    </row>
    <row r="2" spans="1:11" ht="18" x14ac:dyDescent="0.2">
      <c r="C2" s="570" t="s">
        <v>252</v>
      </c>
      <c r="D2" s="570"/>
      <c r="E2" s="570"/>
      <c r="F2" s="570"/>
      <c r="G2" s="570"/>
      <c r="H2" s="570"/>
      <c r="I2" s="570"/>
      <c r="J2" s="570"/>
    </row>
    <row r="3" spans="1:11" ht="18" x14ac:dyDescent="0.2">
      <c r="C3" s="570" t="s">
        <v>90</v>
      </c>
      <c r="D3" s="570"/>
      <c r="E3" s="570"/>
      <c r="F3" s="570"/>
      <c r="G3" s="570"/>
      <c r="H3" s="570"/>
      <c r="I3" s="570"/>
      <c r="J3" s="570"/>
    </row>
    <row r="4" spans="1:11" ht="15.75" x14ac:dyDescent="0.2">
      <c r="C4" s="571" t="s">
        <v>251</v>
      </c>
      <c r="D4" s="571"/>
      <c r="E4" s="571"/>
      <c r="F4" s="571"/>
      <c r="G4" s="571"/>
      <c r="H4" s="571"/>
      <c r="I4" s="571"/>
      <c r="J4" s="571"/>
    </row>
    <row r="5" spans="1:11" ht="15.75" x14ac:dyDescent="0.2">
      <c r="C5" s="571" t="s">
        <v>91</v>
      </c>
      <c r="D5" s="571"/>
      <c r="E5" s="571"/>
      <c r="F5" s="571"/>
      <c r="G5" s="571"/>
      <c r="H5" s="571"/>
      <c r="I5" s="571"/>
      <c r="J5" s="571"/>
    </row>
    <row r="6" spans="1:11" ht="15.75" x14ac:dyDescent="0.2">
      <c r="B6" s="548" t="s">
        <v>618</v>
      </c>
      <c r="C6" s="549"/>
      <c r="D6" s="547">
        <v>2014</v>
      </c>
      <c r="E6" s="547"/>
      <c r="F6" s="547"/>
      <c r="G6" s="547"/>
      <c r="H6" s="547"/>
      <c r="I6" s="547"/>
      <c r="J6" s="550" t="s">
        <v>250</v>
      </c>
      <c r="K6" s="550"/>
    </row>
    <row r="7" spans="1:11" ht="27" customHeight="1" x14ac:dyDescent="0.2">
      <c r="B7" s="557" t="s">
        <v>285</v>
      </c>
      <c r="C7" s="562" t="s">
        <v>3</v>
      </c>
      <c r="D7" s="565" t="s">
        <v>284</v>
      </c>
      <c r="E7" s="565"/>
      <c r="F7" s="560" t="s">
        <v>249</v>
      </c>
      <c r="G7" s="560"/>
      <c r="H7" s="560" t="s">
        <v>248</v>
      </c>
      <c r="I7" s="560"/>
      <c r="J7" s="551" t="s">
        <v>247</v>
      </c>
      <c r="K7" s="552"/>
    </row>
    <row r="8" spans="1:11" ht="27" customHeight="1" x14ac:dyDescent="0.2">
      <c r="B8" s="558"/>
      <c r="C8" s="563"/>
      <c r="D8" s="566"/>
      <c r="E8" s="566"/>
      <c r="F8" s="561" t="s">
        <v>246</v>
      </c>
      <c r="G8" s="561"/>
      <c r="H8" s="561" t="s">
        <v>245</v>
      </c>
      <c r="I8" s="561"/>
      <c r="J8" s="553"/>
      <c r="K8" s="554"/>
    </row>
    <row r="9" spans="1:11" x14ac:dyDescent="0.2">
      <c r="B9" s="558"/>
      <c r="C9" s="563"/>
      <c r="D9" s="100" t="s">
        <v>244</v>
      </c>
      <c r="E9" s="100" t="s">
        <v>243</v>
      </c>
      <c r="F9" s="100" t="s">
        <v>244</v>
      </c>
      <c r="G9" s="100" t="s">
        <v>243</v>
      </c>
      <c r="H9" s="100" t="s">
        <v>244</v>
      </c>
      <c r="I9" s="100" t="s">
        <v>243</v>
      </c>
      <c r="J9" s="553"/>
      <c r="K9" s="554"/>
    </row>
    <row r="10" spans="1:11" ht="11.25" customHeight="1" x14ac:dyDescent="0.2">
      <c r="B10" s="559"/>
      <c r="C10" s="564"/>
      <c r="D10" s="101" t="s">
        <v>242</v>
      </c>
      <c r="E10" s="101" t="s">
        <v>241</v>
      </c>
      <c r="F10" s="101" t="s">
        <v>242</v>
      </c>
      <c r="G10" s="101" t="s">
        <v>241</v>
      </c>
      <c r="H10" s="101" t="s">
        <v>242</v>
      </c>
      <c r="I10" s="101" t="s">
        <v>241</v>
      </c>
      <c r="J10" s="555"/>
      <c r="K10" s="556"/>
    </row>
    <row r="11" spans="1:11" s="210" customFormat="1" ht="15" x14ac:dyDescent="0.2">
      <c r="A11" s="210" t="s">
        <v>377</v>
      </c>
      <c r="B11" s="257" t="s">
        <v>377</v>
      </c>
      <c r="C11" s="361" t="s">
        <v>383</v>
      </c>
      <c r="D11" s="211">
        <f t="shared" ref="D11:I11" si="0">D12+D13+D15</f>
        <v>46764</v>
      </c>
      <c r="E11" s="211">
        <f t="shared" si="0"/>
        <v>99</v>
      </c>
      <c r="F11" s="211">
        <f t="shared" si="0"/>
        <v>46672</v>
      </c>
      <c r="G11" s="211">
        <f t="shared" si="0"/>
        <v>79</v>
      </c>
      <c r="H11" s="211">
        <f t="shared" si="0"/>
        <v>92</v>
      </c>
      <c r="I11" s="211">
        <f t="shared" si="0"/>
        <v>20</v>
      </c>
      <c r="J11" s="545" t="s">
        <v>417</v>
      </c>
      <c r="K11" s="546"/>
    </row>
    <row r="12" spans="1:11" s="210" customFormat="1" ht="15" x14ac:dyDescent="0.2">
      <c r="A12" s="210" t="s">
        <v>378</v>
      </c>
      <c r="B12" s="258" t="s">
        <v>378</v>
      </c>
      <c r="C12" s="362" t="s">
        <v>519</v>
      </c>
      <c r="D12" s="99">
        <v>20212</v>
      </c>
      <c r="E12" s="99">
        <v>7</v>
      </c>
      <c r="F12" s="99">
        <v>20212</v>
      </c>
      <c r="G12" s="99">
        <v>7</v>
      </c>
      <c r="H12" s="99">
        <v>0</v>
      </c>
      <c r="I12" s="99">
        <v>0</v>
      </c>
      <c r="J12" s="525" t="s">
        <v>314</v>
      </c>
      <c r="K12" s="526"/>
    </row>
    <row r="13" spans="1:11" s="254" customFormat="1" ht="15" x14ac:dyDescent="0.2">
      <c r="A13" s="254" t="s">
        <v>380</v>
      </c>
      <c r="B13" s="261" t="s">
        <v>380</v>
      </c>
      <c r="C13" s="365" t="s">
        <v>384</v>
      </c>
      <c r="D13" s="191">
        <v>2253</v>
      </c>
      <c r="E13" s="191">
        <v>8</v>
      </c>
      <c r="F13" s="191">
        <v>2253</v>
      </c>
      <c r="G13" s="255">
        <v>8</v>
      </c>
      <c r="H13" s="255">
        <v>0</v>
      </c>
      <c r="I13" s="255">
        <v>0</v>
      </c>
      <c r="J13" s="535" t="s">
        <v>418</v>
      </c>
      <c r="K13" s="536"/>
    </row>
    <row r="14" spans="1:11" x14ac:dyDescent="0.2">
      <c r="A14" s="15" t="s">
        <v>379</v>
      </c>
      <c r="B14" s="260" t="s">
        <v>379</v>
      </c>
      <c r="C14" s="364" t="s">
        <v>385</v>
      </c>
      <c r="D14" s="98">
        <v>2253</v>
      </c>
      <c r="E14" s="98">
        <v>8</v>
      </c>
      <c r="F14" s="98">
        <v>2253</v>
      </c>
      <c r="G14" s="98">
        <v>8</v>
      </c>
      <c r="H14" s="98">
        <v>0</v>
      </c>
      <c r="I14" s="98">
        <v>0</v>
      </c>
      <c r="J14" s="521" t="s">
        <v>520</v>
      </c>
      <c r="K14" s="522"/>
    </row>
    <row r="15" spans="1:11" s="254" customFormat="1" ht="15" x14ac:dyDescent="0.2">
      <c r="A15" s="254" t="s">
        <v>381</v>
      </c>
      <c r="B15" s="261" t="s">
        <v>381</v>
      </c>
      <c r="C15" s="365" t="s">
        <v>386</v>
      </c>
      <c r="D15" s="191">
        <v>24299</v>
      </c>
      <c r="E15" s="191">
        <v>84</v>
      </c>
      <c r="F15" s="191">
        <v>24207</v>
      </c>
      <c r="G15" s="255">
        <v>64</v>
      </c>
      <c r="H15" s="255">
        <v>92</v>
      </c>
      <c r="I15" s="255">
        <v>20</v>
      </c>
      <c r="J15" s="567" t="s">
        <v>419</v>
      </c>
      <c r="K15" s="568"/>
    </row>
    <row r="16" spans="1:11" x14ac:dyDescent="0.2">
      <c r="A16" s="15" t="s">
        <v>382</v>
      </c>
      <c r="B16" s="260" t="s">
        <v>382</v>
      </c>
      <c r="C16" s="364" t="s">
        <v>518</v>
      </c>
      <c r="D16" s="98">
        <v>24299</v>
      </c>
      <c r="E16" s="98">
        <v>84</v>
      </c>
      <c r="F16" s="98">
        <v>24207</v>
      </c>
      <c r="G16" s="98">
        <v>64</v>
      </c>
      <c r="H16" s="98">
        <v>92</v>
      </c>
      <c r="I16" s="98">
        <v>20</v>
      </c>
      <c r="J16" s="521" t="s">
        <v>420</v>
      </c>
      <c r="K16" s="522"/>
    </row>
    <row r="17" spans="1:11" s="210" customFormat="1" ht="15" x14ac:dyDescent="0.2">
      <c r="A17" s="210" t="s">
        <v>86</v>
      </c>
      <c r="B17" s="262" t="s">
        <v>86</v>
      </c>
      <c r="C17" s="366" t="s">
        <v>387</v>
      </c>
      <c r="D17" s="191">
        <f>H17+F17</f>
        <v>94450</v>
      </c>
      <c r="E17" s="191">
        <v>2388</v>
      </c>
      <c r="F17" s="191">
        <f>F18+F27+F30+F32+F35+F38+F40+F43+F46+F47+F48+F50+F53+F59+F60+F65+F70+F73+F76+F78+F80+F83</f>
        <v>88206</v>
      </c>
      <c r="G17" s="191">
        <f>G18+G27+G30+G32+G35+G38+G40+G43+G46+G47+G48+G50+G53+G59+G60+G65+G70+G73+G76+G78+G80+G83</f>
        <v>1019</v>
      </c>
      <c r="H17" s="191">
        <f>H18+H27+H30+H32+H35+H38+H40+H43+H46+H47+H48+H50+H53+H59+H60+H65+H70+H73+H76+H78+H80+H83</f>
        <v>6244</v>
      </c>
      <c r="I17" s="191">
        <f>I18+I27+I30+I32+I35+I38+I40+I43+I46+I47+I48+I50+I53+I59+I60+I65+I70+I73+I76+I78+I80+I83</f>
        <v>1366</v>
      </c>
      <c r="J17" s="543" t="s">
        <v>421</v>
      </c>
      <c r="K17" s="544"/>
    </row>
    <row r="18" spans="1:11" s="210" customFormat="1" ht="15" x14ac:dyDescent="0.2">
      <c r="A18" s="210">
        <v>10</v>
      </c>
      <c r="B18" s="258">
        <v>10</v>
      </c>
      <c r="C18" s="362" t="s">
        <v>388</v>
      </c>
      <c r="D18" s="99">
        <f>D19+D20+D21+D22+D23+D24+D25+D26</f>
        <v>6013</v>
      </c>
      <c r="E18" s="99">
        <f t="shared" ref="E18:H18" si="1">E19+E20+E21+E22+E23+E24+E25+E26</f>
        <v>211</v>
      </c>
      <c r="F18" s="99">
        <f t="shared" si="1"/>
        <v>5457</v>
      </c>
      <c r="G18" s="99">
        <f t="shared" si="1"/>
        <v>86</v>
      </c>
      <c r="H18" s="99">
        <f t="shared" si="1"/>
        <v>556</v>
      </c>
      <c r="I18" s="99">
        <f>I19+I20+I21+I22+I23+I24+I25+I26</f>
        <v>125</v>
      </c>
      <c r="J18" s="525" t="s">
        <v>422</v>
      </c>
      <c r="K18" s="526"/>
    </row>
    <row r="19" spans="1:11" s="63" customFormat="1" x14ac:dyDescent="0.2">
      <c r="A19" s="63">
        <v>1010</v>
      </c>
      <c r="B19" s="259">
        <v>1010</v>
      </c>
      <c r="C19" s="363" t="s">
        <v>389</v>
      </c>
      <c r="D19" s="64">
        <v>194</v>
      </c>
      <c r="E19" s="64">
        <v>2</v>
      </c>
      <c r="F19" s="64">
        <v>194</v>
      </c>
      <c r="G19" s="64">
        <v>2</v>
      </c>
      <c r="H19" s="64">
        <v>0</v>
      </c>
      <c r="I19" s="64">
        <v>0</v>
      </c>
      <c r="J19" s="539" t="s">
        <v>423</v>
      </c>
      <c r="K19" s="540"/>
    </row>
    <row r="20" spans="1:11" x14ac:dyDescent="0.2">
      <c r="A20" s="15">
        <v>1030</v>
      </c>
      <c r="B20" s="260">
        <v>1030</v>
      </c>
      <c r="C20" s="364" t="s">
        <v>594</v>
      </c>
      <c r="D20" s="98">
        <v>110</v>
      </c>
      <c r="E20" s="98">
        <v>2</v>
      </c>
      <c r="F20" s="98">
        <v>110</v>
      </c>
      <c r="G20" s="98">
        <v>2</v>
      </c>
      <c r="H20" s="98">
        <v>0</v>
      </c>
      <c r="I20" s="98">
        <v>0</v>
      </c>
      <c r="J20" s="529" t="s">
        <v>424</v>
      </c>
      <c r="K20" s="530"/>
    </row>
    <row r="21" spans="1:11" s="63" customFormat="1" x14ac:dyDescent="0.2">
      <c r="A21" s="63">
        <v>1050</v>
      </c>
      <c r="B21" s="259">
        <v>1050</v>
      </c>
      <c r="C21" s="363" t="s">
        <v>390</v>
      </c>
      <c r="D21" s="64">
        <v>508</v>
      </c>
      <c r="E21" s="64">
        <v>3</v>
      </c>
      <c r="F21" s="64">
        <v>508</v>
      </c>
      <c r="G21" s="64">
        <v>3</v>
      </c>
      <c r="H21" s="64">
        <v>0</v>
      </c>
      <c r="I21" s="64">
        <v>0</v>
      </c>
      <c r="J21" s="539" t="s">
        <v>425</v>
      </c>
      <c r="K21" s="540"/>
    </row>
    <row r="22" spans="1:11" x14ac:dyDescent="0.2">
      <c r="A22" s="15">
        <v>1061</v>
      </c>
      <c r="B22" s="260">
        <v>1061</v>
      </c>
      <c r="C22" s="364" t="s">
        <v>391</v>
      </c>
      <c r="D22" s="98">
        <v>952</v>
      </c>
      <c r="E22" s="98">
        <v>3</v>
      </c>
      <c r="F22" s="98">
        <v>952</v>
      </c>
      <c r="G22" s="98">
        <v>3</v>
      </c>
      <c r="H22" s="98">
        <v>0</v>
      </c>
      <c r="I22" s="98">
        <v>0</v>
      </c>
      <c r="J22" s="529" t="s">
        <v>426</v>
      </c>
      <c r="K22" s="530"/>
    </row>
    <row r="23" spans="1:11" s="63" customFormat="1" x14ac:dyDescent="0.2">
      <c r="A23" s="63">
        <v>1071</v>
      </c>
      <c r="B23" s="259">
        <v>1071</v>
      </c>
      <c r="C23" s="363" t="s">
        <v>392</v>
      </c>
      <c r="D23" s="64">
        <v>3856</v>
      </c>
      <c r="E23" s="64">
        <v>165</v>
      </c>
      <c r="F23" s="64">
        <v>3395</v>
      </c>
      <c r="G23" s="64">
        <v>64</v>
      </c>
      <c r="H23" s="64">
        <v>461</v>
      </c>
      <c r="I23" s="64">
        <v>101</v>
      </c>
      <c r="J23" s="539" t="s">
        <v>427</v>
      </c>
      <c r="K23" s="540"/>
    </row>
    <row r="24" spans="1:11" x14ac:dyDescent="0.2">
      <c r="A24" s="15">
        <v>1073</v>
      </c>
      <c r="B24" s="260">
        <v>1073</v>
      </c>
      <c r="C24" s="364" t="s">
        <v>521</v>
      </c>
      <c r="D24" s="98">
        <v>141</v>
      </c>
      <c r="E24" s="98">
        <v>18</v>
      </c>
      <c r="F24" s="98">
        <v>96</v>
      </c>
      <c r="G24" s="98">
        <v>5</v>
      </c>
      <c r="H24" s="98">
        <v>45</v>
      </c>
      <c r="I24" s="98">
        <v>13</v>
      </c>
      <c r="J24" s="529" t="s">
        <v>428</v>
      </c>
      <c r="K24" s="530"/>
    </row>
    <row r="25" spans="1:11" s="63" customFormat="1" x14ac:dyDescent="0.2">
      <c r="A25" s="63">
        <v>1079</v>
      </c>
      <c r="B25" s="259">
        <v>1079</v>
      </c>
      <c r="C25" s="363" t="s">
        <v>523</v>
      </c>
      <c r="D25" s="64">
        <v>212</v>
      </c>
      <c r="E25" s="64">
        <v>17</v>
      </c>
      <c r="F25" s="64">
        <v>162</v>
      </c>
      <c r="G25" s="64">
        <v>6</v>
      </c>
      <c r="H25" s="64">
        <v>50</v>
      </c>
      <c r="I25" s="64">
        <v>11</v>
      </c>
      <c r="J25" s="539" t="s">
        <v>522</v>
      </c>
      <c r="K25" s="540"/>
    </row>
    <row r="26" spans="1:11" x14ac:dyDescent="0.2">
      <c r="A26" s="15">
        <v>1080</v>
      </c>
      <c r="B26" s="260">
        <v>1080</v>
      </c>
      <c r="C26" s="364" t="s">
        <v>393</v>
      </c>
      <c r="D26" s="98">
        <v>40</v>
      </c>
      <c r="E26" s="98">
        <v>1</v>
      </c>
      <c r="F26" s="98">
        <v>40</v>
      </c>
      <c r="G26" s="98">
        <v>1</v>
      </c>
      <c r="H26" s="98">
        <v>0</v>
      </c>
      <c r="I26" s="98">
        <v>0</v>
      </c>
      <c r="J26" s="529" t="s">
        <v>429</v>
      </c>
      <c r="K26" s="530"/>
    </row>
    <row r="27" spans="1:11" s="254" customFormat="1" ht="15" x14ac:dyDescent="0.2">
      <c r="A27" s="254">
        <v>11</v>
      </c>
      <c r="B27" s="261">
        <v>11</v>
      </c>
      <c r="C27" s="365" t="s">
        <v>394</v>
      </c>
      <c r="D27" s="255">
        <f t="shared" ref="D27:H27" si="2">D28+D29</f>
        <v>2019</v>
      </c>
      <c r="E27" s="255">
        <f t="shared" si="2"/>
        <v>11</v>
      </c>
      <c r="F27" s="255">
        <f t="shared" si="2"/>
        <v>2019</v>
      </c>
      <c r="G27" s="255">
        <f t="shared" si="2"/>
        <v>11</v>
      </c>
      <c r="H27" s="255">
        <f t="shared" si="2"/>
        <v>0</v>
      </c>
      <c r="I27" s="255">
        <f>I28+I29</f>
        <v>0</v>
      </c>
      <c r="J27" s="535" t="s">
        <v>430</v>
      </c>
      <c r="K27" s="536"/>
    </row>
    <row r="28" spans="1:11" ht="22.5" x14ac:dyDescent="0.2">
      <c r="A28" s="15">
        <v>1105</v>
      </c>
      <c r="B28" s="260">
        <v>1105</v>
      </c>
      <c r="C28" s="364" t="s">
        <v>525</v>
      </c>
      <c r="D28" s="98">
        <v>467</v>
      </c>
      <c r="E28" s="98">
        <v>1</v>
      </c>
      <c r="F28" s="98">
        <v>467</v>
      </c>
      <c r="G28" s="98">
        <v>1</v>
      </c>
      <c r="H28" s="98">
        <v>0</v>
      </c>
      <c r="I28" s="98">
        <v>0</v>
      </c>
      <c r="J28" s="529" t="s">
        <v>524</v>
      </c>
      <c r="K28" s="530"/>
    </row>
    <row r="29" spans="1:11" s="63" customFormat="1" x14ac:dyDescent="0.2">
      <c r="A29" s="63">
        <v>1106</v>
      </c>
      <c r="B29" s="259">
        <v>1106</v>
      </c>
      <c r="C29" s="363" t="s">
        <v>526</v>
      </c>
      <c r="D29" s="64">
        <v>1552</v>
      </c>
      <c r="E29" s="64">
        <v>10</v>
      </c>
      <c r="F29" s="64">
        <v>1552</v>
      </c>
      <c r="G29" s="64">
        <v>10</v>
      </c>
      <c r="H29" s="64">
        <v>0</v>
      </c>
      <c r="I29" s="64">
        <v>0</v>
      </c>
      <c r="J29" s="539" t="s">
        <v>431</v>
      </c>
      <c r="K29" s="540"/>
    </row>
    <row r="30" spans="1:11" x14ac:dyDescent="0.2">
      <c r="A30" s="15">
        <v>13</v>
      </c>
      <c r="B30" s="258">
        <v>13</v>
      </c>
      <c r="C30" s="362" t="s">
        <v>395</v>
      </c>
      <c r="D30" s="98">
        <v>641</v>
      </c>
      <c r="E30" s="98">
        <v>25</v>
      </c>
      <c r="F30" s="98">
        <v>560</v>
      </c>
      <c r="G30" s="98">
        <v>9</v>
      </c>
      <c r="H30" s="98">
        <v>81</v>
      </c>
      <c r="I30" s="98">
        <v>16</v>
      </c>
      <c r="J30" s="525" t="s">
        <v>432</v>
      </c>
      <c r="K30" s="526"/>
    </row>
    <row r="31" spans="1:11" s="63" customFormat="1" x14ac:dyDescent="0.2">
      <c r="A31" s="63">
        <v>1392</v>
      </c>
      <c r="B31" s="259">
        <v>1392</v>
      </c>
      <c r="C31" s="363" t="s">
        <v>593</v>
      </c>
      <c r="D31" s="64">
        <v>641</v>
      </c>
      <c r="E31" s="64">
        <v>25</v>
      </c>
      <c r="F31" s="64">
        <v>560</v>
      </c>
      <c r="G31" s="64">
        <v>9</v>
      </c>
      <c r="H31" s="64">
        <v>81</v>
      </c>
      <c r="I31" s="64">
        <v>16</v>
      </c>
      <c r="J31" s="539" t="s">
        <v>433</v>
      </c>
      <c r="K31" s="540"/>
    </row>
    <row r="32" spans="1:11" s="210" customFormat="1" ht="15" x14ac:dyDescent="0.2">
      <c r="A32" s="210">
        <v>14</v>
      </c>
      <c r="B32" s="258">
        <v>14</v>
      </c>
      <c r="C32" s="362" t="s">
        <v>396</v>
      </c>
      <c r="D32" s="99">
        <f t="shared" ref="D32:H32" si="3">D33+D34</f>
        <v>7887</v>
      </c>
      <c r="E32" s="99">
        <f t="shared" si="3"/>
        <v>1002</v>
      </c>
      <c r="F32" s="99">
        <f t="shared" si="3"/>
        <v>4219</v>
      </c>
      <c r="G32" s="99">
        <f t="shared" si="3"/>
        <v>175</v>
      </c>
      <c r="H32" s="99">
        <f t="shared" si="3"/>
        <v>3668</v>
      </c>
      <c r="I32" s="99">
        <f>I33+I34</f>
        <v>827</v>
      </c>
      <c r="J32" s="525" t="s">
        <v>434</v>
      </c>
      <c r="K32" s="526"/>
    </row>
    <row r="33" spans="1:11" s="63" customFormat="1" x14ac:dyDescent="0.2">
      <c r="A33" s="63">
        <v>1411</v>
      </c>
      <c r="B33" s="259">
        <v>1411</v>
      </c>
      <c r="C33" s="363" t="s">
        <v>591</v>
      </c>
      <c r="D33" s="64">
        <v>327</v>
      </c>
      <c r="E33" s="64">
        <v>5</v>
      </c>
      <c r="F33" s="64">
        <v>327</v>
      </c>
      <c r="G33" s="64">
        <v>5</v>
      </c>
      <c r="H33" s="64">
        <v>0</v>
      </c>
      <c r="I33" s="64">
        <v>0</v>
      </c>
      <c r="J33" s="539" t="s">
        <v>592</v>
      </c>
      <c r="K33" s="540"/>
    </row>
    <row r="34" spans="1:11" ht="22.5" x14ac:dyDescent="0.2">
      <c r="A34" s="15">
        <v>1412</v>
      </c>
      <c r="B34" s="260">
        <v>1412</v>
      </c>
      <c r="C34" s="364" t="s">
        <v>590</v>
      </c>
      <c r="D34" s="98">
        <v>7560</v>
      </c>
      <c r="E34" s="98">
        <v>997</v>
      </c>
      <c r="F34" s="98">
        <v>3892</v>
      </c>
      <c r="G34" s="98">
        <v>170</v>
      </c>
      <c r="H34" s="98">
        <v>3668</v>
      </c>
      <c r="I34" s="98">
        <v>827</v>
      </c>
      <c r="J34" s="529" t="s">
        <v>595</v>
      </c>
      <c r="K34" s="530"/>
    </row>
    <row r="35" spans="1:11" s="254" customFormat="1" ht="15" x14ac:dyDescent="0.2">
      <c r="A35" s="254">
        <v>15</v>
      </c>
      <c r="B35" s="261">
        <v>15</v>
      </c>
      <c r="C35" s="365" t="s">
        <v>588</v>
      </c>
      <c r="D35" s="255">
        <f t="shared" ref="D35:H35" si="4">D36+D37</f>
        <v>110</v>
      </c>
      <c r="E35" s="255">
        <f t="shared" si="4"/>
        <v>4</v>
      </c>
      <c r="F35" s="255">
        <f t="shared" si="4"/>
        <v>110</v>
      </c>
      <c r="G35" s="255">
        <f t="shared" si="4"/>
        <v>4</v>
      </c>
      <c r="H35" s="255">
        <f t="shared" si="4"/>
        <v>0</v>
      </c>
      <c r="I35" s="255">
        <f>I36+I37</f>
        <v>0</v>
      </c>
      <c r="J35" s="535" t="s">
        <v>435</v>
      </c>
      <c r="K35" s="536"/>
    </row>
    <row r="36" spans="1:11" x14ac:dyDescent="0.2">
      <c r="A36" s="15">
        <v>1511</v>
      </c>
      <c r="B36" s="446" t="s">
        <v>401</v>
      </c>
      <c r="C36" s="447" t="s">
        <v>587</v>
      </c>
      <c r="D36" s="98">
        <v>22</v>
      </c>
      <c r="E36" s="98">
        <v>1</v>
      </c>
      <c r="F36" s="98">
        <v>22</v>
      </c>
      <c r="G36" s="98">
        <v>1</v>
      </c>
      <c r="H36" s="98">
        <v>0</v>
      </c>
      <c r="I36" s="98">
        <v>0</v>
      </c>
      <c r="J36" s="529" t="s">
        <v>436</v>
      </c>
      <c r="K36" s="530"/>
    </row>
    <row r="37" spans="1:11" s="63" customFormat="1" x14ac:dyDescent="0.2">
      <c r="A37" s="63">
        <v>1520</v>
      </c>
      <c r="B37" s="259">
        <v>1520</v>
      </c>
      <c r="C37" s="363" t="s">
        <v>398</v>
      </c>
      <c r="D37" s="64">
        <v>88</v>
      </c>
      <c r="E37" s="64">
        <v>3</v>
      </c>
      <c r="F37" s="64">
        <v>88</v>
      </c>
      <c r="G37" s="64">
        <v>3</v>
      </c>
      <c r="H37" s="64">
        <v>0</v>
      </c>
      <c r="I37" s="64">
        <v>0</v>
      </c>
      <c r="J37" s="539" t="s">
        <v>437</v>
      </c>
      <c r="K37" s="540"/>
    </row>
    <row r="38" spans="1:11" s="370" customFormat="1" ht="33.75" x14ac:dyDescent="0.2">
      <c r="A38" s="370">
        <v>16</v>
      </c>
      <c r="B38" s="359">
        <v>16</v>
      </c>
      <c r="C38" s="367" t="s">
        <v>584</v>
      </c>
      <c r="D38" s="371">
        <f t="shared" ref="D38:H38" si="5">D39</f>
        <v>4194</v>
      </c>
      <c r="E38" s="371">
        <f t="shared" si="5"/>
        <v>150</v>
      </c>
      <c r="F38" s="371">
        <f t="shared" si="5"/>
        <v>3838</v>
      </c>
      <c r="G38" s="371">
        <f t="shared" si="5"/>
        <v>76</v>
      </c>
      <c r="H38" s="371">
        <f t="shared" si="5"/>
        <v>356</v>
      </c>
      <c r="I38" s="371">
        <v>74</v>
      </c>
      <c r="J38" s="572" t="s">
        <v>585</v>
      </c>
      <c r="K38" s="572"/>
    </row>
    <row r="39" spans="1:11" s="63" customFormat="1" x14ac:dyDescent="0.2">
      <c r="A39" s="63">
        <v>1622</v>
      </c>
      <c r="B39" s="259">
        <v>1622</v>
      </c>
      <c r="C39" s="363" t="s">
        <v>583</v>
      </c>
      <c r="D39" s="64">
        <v>4194</v>
      </c>
      <c r="E39" s="64">
        <f>I39+G39</f>
        <v>150</v>
      </c>
      <c r="F39" s="64">
        <v>3838</v>
      </c>
      <c r="G39" s="64">
        <v>76</v>
      </c>
      <c r="H39" s="64">
        <v>356</v>
      </c>
      <c r="I39" s="64">
        <v>74</v>
      </c>
      <c r="J39" s="539" t="s">
        <v>586</v>
      </c>
      <c r="K39" s="540"/>
    </row>
    <row r="40" spans="1:11" s="210" customFormat="1" ht="15" x14ac:dyDescent="0.2">
      <c r="A40" s="210">
        <v>17</v>
      </c>
      <c r="B40" s="258">
        <v>17</v>
      </c>
      <c r="C40" s="362" t="s">
        <v>582</v>
      </c>
      <c r="D40" s="99">
        <f t="shared" ref="D40:H40" si="6">D41+D42</f>
        <v>552</v>
      </c>
      <c r="E40" s="99">
        <f t="shared" si="6"/>
        <v>8</v>
      </c>
      <c r="F40" s="99">
        <f t="shared" si="6"/>
        <v>552</v>
      </c>
      <c r="G40" s="99">
        <f t="shared" si="6"/>
        <v>8</v>
      </c>
      <c r="H40" s="99">
        <f t="shared" si="6"/>
        <v>0</v>
      </c>
      <c r="I40" s="99">
        <f>I41+I42</f>
        <v>0</v>
      </c>
      <c r="J40" s="525" t="s">
        <v>438</v>
      </c>
      <c r="K40" s="526"/>
    </row>
    <row r="41" spans="1:11" s="63" customFormat="1" x14ac:dyDescent="0.2">
      <c r="A41" s="63">
        <v>1702</v>
      </c>
      <c r="B41" s="259">
        <v>1702</v>
      </c>
      <c r="C41" s="363" t="s">
        <v>399</v>
      </c>
      <c r="D41" s="64">
        <v>249</v>
      </c>
      <c r="E41" s="64">
        <v>5</v>
      </c>
      <c r="F41" s="64">
        <v>249</v>
      </c>
      <c r="G41" s="64">
        <v>5</v>
      </c>
      <c r="H41" s="64">
        <v>0</v>
      </c>
      <c r="I41" s="64">
        <v>0</v>
      </c>
      <c r="J41" s="539" t="s">
        <v>581</v>
      </c>
      <c r="K41" s="540"/>
    </row>
    <row r="42" spans="1:11" x14ac:dyDescent="0.2">
      <c r="A42" s="15">
        <v>1709</v>
      </c>
      <c r="B42" s="448">
        <v>1709</v>
      </c>
      <c r="C42" s="449" t="s">
        <v>400</v>
      </c>
      <c r="D42" s="372">
        <v>303</v>
      </c>
      <c r="E42" s="372">
        <v>3</v>
      </c>
      <c r="F42" s="372">
        <v>303</v>
      </c>
      <c r="G42" s="372">
        <v>3</v>
      </c>
      <c r="H42" s="372">
        <v>0</v>
      </c>
      <c r="I42" s="372">
        <v>0</v>
      </c>
      <c r="J42" s="541" t="s">
        <v>440</v>
      </c>
      <c r="K42" s="542"/>
    </row>
    <row r="43" spans="1:11" s="254" customFormat="1" ht="15" x14ac:dyDescent="0.2">
      <c r="A43" s="254">
        <v>18</v>
      </c>
      <c r="B43" s="261">
        <v>18</v>
      </c>
      <c r="C43" s="365" t="s">
        <v>580</v>
      </c>
      <c r="D43" s="255">
        <f t="shared" ref="D43:H43" si="7">D44+D45</f>
        <v>4045</v>
      </c>
      <c r="E43" s="255">
        <f t="shared" si="7"/>
        <v>58</v>
      </c>
      <c r="F43" s="255">
        <f t="shared" si="7"/>
        <v>3976</v>
      </c>
      <c r="G43" s="255">
        <f t="shared" si="7"/>
        <v>47</v>
      </c>
      <c r="H43" s="255">
        <f t="shared" si="7"/>
        <v>69</v>
      </c>
      <c r="I43" s="255">
        <f>I44+I45</f>
        <v>11</v>
      </c>
      <c r="J43" s="535" t="s">
        <v>441</v>
      </c>
      <c r="K43" s="536"/>
    </row>
    <row r="44" spans="1:11" ht="22.5" x14ac:dyDescent="0.2">
      <c r="A44" s="15">
        <v>1811</v>
      </c>
      <c r="B44" s="260">
        <v>1811</v>
      </c>
      <c r="C44" s="364" t="s">
        <v>579</v>
      </c>
      <c r="D44" s="98">
        <v>3980</v>
      </c>
      <c r="E44" s="98">
        <v>57</v>
      </c>
      <c r="F44" s="98">
        <v>3911</v>
      </c>
      <c r="G44" s="98">
        <v>46</v>
      </c>
      <c r="H44" s="98">
        <v>69</v>
      </c>
      <c r="I44" s="98">
        <v>11</v>
      </c>
      <c r="J44" s="529" t="s">
        <v>442</v>
      </c>
      <c r="K44" s="530"/>
    </row>
    <row r="45" spans="1:11" s="63" customFormat="1" ht="22.5" x14ac:dyDescent="0.2">
      <c r="A45" s="63">
        <v>1820</v>
      </c>
      <c r="B45" s="259">
        <v>1820</v>
      </c>
      <c r="C45" s="363" t="s">
        <v>578</v>
      </c>
      <c r="D45" s="64">
        <v>65</v>
      </c>
      <c r="E45" s="64">
        <v>1</v>
      </c>
      <c r="F45" s="64">
        <v>65</v>
      </c>
      <c r="G45" s="64">
        <v>1</v>
      </c>
      <c r="H45" s="64">
        <v>0</v>
      </c>
      <c r="I45" s="64">
        <v>0</v>
      </c>
      <c r="J45" s="539" t="s">
        <v>443</v>
      </c>
      <c r="K45" s="540"/>
    </row>
    <row r="46" spans="1:11" s="210" customFormat="1" ht="15" x14ac:dyDescent="0.2">
      <c r="A46" s="210">
        <v>19</v>
      </c>
      <c r="B46" s="258">
        <v>19</v>
      </c>
      <c r="C46" s="362" t="s">
        <v>577</v>
      </c>
      <c r="D46" s="99">
        <v>1074</v>
      </c>
      <c r="E46" s="99">
        <v>3</v>
      </c>
      <c r="F46" s="99">
        <v>1074</v>
      </c>
      <c r="G46" s="99">
        <v>3</v>
      </c>
      <c r="H46" s="99">
        <v>0</v>
      </c>
      <c r="I46" s="99">
        <v>0</v>
      </c>
      <c r="J46" s="525" t="s">
        <v>444</v>
      </c>
      <c r="K46" s="526"/>
    </row>
    <row r="47" spans="1:11" s="254" customFormat="1" ht="22.5" x14ac:dyDescent="0.2">
      <c r="A47" s="254">
        <v>20</v>
      </c>
      <c r="B47" s="261">
        <v>20</v>
      </c>
      <c r="C47" s="365" t="s">
        <v>576</v>
      </c>
      <c r="D47" s="255">
        <v>8480</v>
      </c>
      <c r="E47" s="255">
        <v>36</v>
      </c>
      <c r="F47" s="255">
        <v>8471</v>
      </c>
      <c r="G47" s="255">
        <v>35</v>
      </c>
      <c r="H47" s="255">
        <v>9</v>
      </c>
      <c r="I47" s="255">
        <v>1</v>
      </c>
      <c r="J47" s="535" t="s">
        <v>445</v>
      </c>
      <c r="K47" s="536"/>
    </row>
    <row r="48" spans="1:11" s="210" customFormat="1" ht="22.5" x14ac:dyDescent="0.2">
      <c r="A48" s="210">
        <v>21</v>
      </c>
      <c r="B48" s="258">
        <v>21</v>
      </c>
      <c r="C48" s="362" t="s">
        <v>571</v>
      </c>
      <c r="D48" s="99">
        <v>270</v>
      </c>
      <c r="E48" s="99">
        <v>1</v>
      </c>
      <c r="F48" s="99">
        <v>270</v>
      </c>
      <c r="G48" s="99">
        <v>1</v>
      </c>
      <c r="H48" s="99">
        <v>0</v>
      </c>
      <c r="I48" s="99">
        <v>0</v>
      </c>
      <c r="J48" s="525" t="s">
        <v>569</v>
      </c>
      <c r="K48" s="526"/>
    </row>
    <row r="49" spans="1:11" s="63" customFormat="1" ht="22.5" x14ac:dyDescent="0.2">
      <c r="A49" s="63">
        <v>2100</v>
      </c>
      <c r="B49" s="259">
        <v>2100</v>
      </c>
      <c r="C49" s="363" t="s">
        <v>572</v>
      </c>
      <c r="D49" s="64">
        <v>270</v>
      </c>
      <c r="E49" s="64">
        <v>1</v>
      </c>
      <c r="F49" s="64">
        <v>270</v>
      </c>
      <c r="G49" s="64">
        <v>1</v>
      </c>
      <c r="H49" s="64">
        <v>0</v>
      </c>
      <c r="I49" s="64">
        <v>0</v>
      </c>
      <c r="J49" s="539" t="s">
        <v>568</v>
      </c>
      <c r="K49" s="540"/>
    </row>
    <row r="50" spans="1:11" x14ac:dyDescent="0.2">
      <c r="A50" s="15">
        <v>22</v>
      </c>
      <c r="B50" s="359">
        <v>22</v>
      </c>
      <c r="C50" s="367" t="s">
        <v>573</v>
      </c>
      <c r="D50" s="98">
        <f t="shared" ref="D50:H50" si="8">D51+D52</f>
        <v>4768</v>
      </c>
      <c r="E50" s="98">
        <f>E51+E52</f>
        <v>57</v>
      </c>
      <c r="F50" s="98">
        <f t="shared" si="8"/>
        <v>4759</v>
      </c>
      <c r="G50" s="98">
        <v>56</v>
      </c>
      <c r="H50" s="98">
        <f t="shared" si="8"/>
        <v>9</v>
      </c>
      <c r="I50" s="98">
        <f>I51+I52</f>
        <v>1</v>
      </c>
      <c r="J50" s="525" t="s">
        <v>446</v>
      </c>
      <c r="K50" s="526"/>
    </row>
    <row r="51" spans="1:11" s="63" customFormat="1" ht="22.5" x14ac:dyDescent="0.2">
      <c r="A51" s="63">
        <v>2211</v>
      </c>
      <c r="B51" s="259">
        <v>2211</v>
      </c>
      <c r="C51" s="363" t="s">
        <v>574</v>
      </c>
      <c r="D51" s="64">
        <v>9</v>
      </c>
      <c r="E51" s="64">
        <v>1</v>
      </c>
      <c r="F51" s="64">
        <v>0</v>
      </c>
      <c r="G51" s="64">
        <v>0</v>
      </c>
      <c r="H51" s="64">
        <v>9</v>
      </c>
      <c r="I51" s="64">
        <v>1</v>
      </c>
      <c r="J51" s="539" t="s">
        <v>570</v>
      </c>
      <c r="K51" s="540"/>
    </row>
    <row r="52" spans="1:11" s="68" customFormat="1" x14ac:dyDescent="0.2">
      <c r="A52" s="68">
        <v>2220</v>
      </c>
      <c r="B52" s="260">
        <v>2220</v>
      </c>
      <c r="C52" s="364" t="s">
        <v>402</v>
      </c>
      <c r="D52" s="98">
        <v>4759</v>
      </c>
      <c r="E52" s="98">
        <v>56</v>
      </c>
      <c r="F52" s="98">
        <v>4759</v>
      </c>
      <c r="G52" s="98">
        <v>58</v>
      </c>
      <c r="H52" s="98">
        <v>0</v>
      </c>
      <c r="I52" s="98">
        <v>0</v>
      </c>
      <c r="J52" s="529" t="s">
        <v>447</v>
      </c>
      <c r="K52" s="530"/>
    </row>
    <row r="53" spans="1:11" s="254" customFormat="1" ht="15" x14ac:dyDescent="0.2">
      <c r="A53" s="254">
        <v>23</v>
      </c>
      <c r="B53" s="261">
        <v>23</v>
      </c>
      <c r="C53" s="365" t="s">
        <v>575</v>
      </c>
      <c r="D53" s="255">
        <f t="shared" ref="D53:H53" si="9">D54+D55+D56+D57+D58</f>
        <v>20442</v>
      </c>
      <c r="E53" s="255">
        <f t="shared" si="9"/>
        <v>148</v>
      </c>
      <c r="F53" s="255">
        <f t="shared" si="9"/>
        <v>20434</v>
      </c>
      <c r="G53" s="255">
        <f t="shared" si="9"/>
        <v>147</v>
      </c>
      <c r="H53" s="255">
        <f t="shared" si="9"/>
        <v>8</v>
      </c>
      <c r="I53" s="255">
        <f>I54+I55+I56+I57+I58</f>
        <v>1</v>
      </c>
      <c r="J53" s="535" t="s">
        <v>448</v>
      </c>
      <c r="K53" s="536"/>
    </row>
    <row r="54" spans="1:11" s="68" customFormat="1" x14ac:dyDescent="0.2">
      <c r="A54" s="68">
        <v>2310</v>
      </c>
      <c r="B54" s="260">
        <v>2310</v>
      </c>
      <c r="C54" s="364" t="s">
        <v>404</v>
      </c>
      <c r="D54" s="98">
        <v>859</v>
      </c>
      <c r="E54" s="98">
        <v>11</v>
      </c>
      <c r="F54" s="98">
        <v>851</v>
      </c>
      <c r="G54" s="98">
        <v>10</v>
      </c>
      <c r="H54" s="98">
        <v>8</v>
      </c>
      <c r="I54" s="98">
        <v>1</v>
      </c>
      <c r="J54" s="529" t="s">
        <v>449</v>
      </c>
      <c r="K54" s="530"/>
    </row>
    <row r="55" spans="1:11" s="256" customFormat="1" x14ac:dyDescent="0.2">
      <c r="A55" s="256">
        <v>2394</v>
      </c>
      <c r="B55" s="259">
        <v>2394</v>
      </c>
      <c r="C55" s="363" t="s">
        <v>405</v>
      </c>
      <c r="D55" s="64">
        <v>1937</v>
      </c>
      <c r="E55" s="64">
        <v>5</v>
      </c>
      <c r="F55" s="64">
        <v>1937</v>
      </c>
      <c r="G55" s="64">
        <v>5</v>
      </c>
      <c r="H55" s="64">
        <v>0</v>
      </c>
      <c r="I55" s="64">
        <v>0</v>
      </c>
      <c r="J55" s="539" t="s">
        <v>450</v>
      </c>
      <c r="K55" s="540"/>
    </row>
    <row r="56" spans="1:11" s="68" customFormat="1" x14ac:dyDescent="0.2">
      <c r="A56" s="68">
        <v>2395</v>
      </c>
      <c r="B56" s="260">
        <v>2395</v>
      </c>
      <c r="C56" s="364" t="s">
        <v>565</v>
      </c>
      <c r="D56" s="98">
        <v>14610</v>
      </c>
      <c r="E56" s="98">
        <v>103</v>
      </c>
      <c r="F56" s="98">
        <v>14610</v>
      </c>
      <c r="G56" s="98">
        <v>103</v>
      </c>
      <c r="H56" s="98">
        <v>0</v>
      </c>
      <c r="I56" s="98">
        <v>0</v>
      </c>
      <c r="J56" s="529" t="s">
        <v>451</v>
      </c>
      <c r="K56" s="530"/>
    </row>
    <row r="57" spans="1:11" s="256" customFormat="1" x14ac:dyDescent="0.2">
      <c r="A57" s="256">
        <v>2396</v>
      </c>
      <c r="B57" s="259">
        <v>2396</v>
      </c>
      <c r="C57" s="363" t="s">
        <v>406</v>
      </c>
      <c r="D57" s="64">
        <v>1365</v>
      </c>
      <c r="E57" s="64">
        <v>20</v>
      </c>
      <c r="F57" s="64">
        <v>1365</v>
      </c>
      <c r="G57" s="64">
        <v>20</v>
      </c>
      <c r="H57" s="64">
        <v>0</v>
      </c>
      <c r="I57" s="64">
        <v>0</v>
      </c>
      <c r="J57" s="539" t="s">
        <v>452</v>
      </c>
      <c r="K57" s="540"/>
    </row>
    <row r="58" spans="1:11" s="68" customFormat="1" x14ac:dyDescent="0.2">
      <c r="A58" s="68">
        <v>2399</v>
      </c>
      <c r="B58" s="260">
        <v>2399</v>
      </c>
      <c r="C58" s="364" t="s">
        <v>564</v>
      </c>
      <c r="D58" s="98">
        <v>1671</v>
      </c>
      <c r="E58" s="98">
        <v>9</v>
      </c>
      <c r="F58" s="98">
        <v>1671</v>
      </c>
      <c r="G58" s="98">
        <v>9</v>
      </c>
      <c r="H58" s="98">
        <v>0</v>
      </c>
      <c r="I58" s="98">
        <v>0</v>
      </c>
      <c r="J58" s="529" t="s">
        <v>563</v>
      </c>
      <c r="K58" s="530"/>
    </row>
    <row r="59" spans="1:11" s="254" customFormat="1" ht="15" x14ac:dyDescent="0.2">
      <c r="A59" s="254">
        <v>24</v>
      </c>
      <c r="B59" s="261">
        <v>24</v>
      </c>
      <c r="C59" s="365" t="s">
        <v>407</v>
      </c>
      <c r="D59" s="255">
        <v>4823</v>
      </c>
      <c r="E59" s="255">
        <v>8</v>
      </c>
      <c r="F59" s="255">
        <v>4823</v>
      </c>
      <c r="G59" s="255">
        <v>8</v>
      </c>
      <c r="H59" s="255">
        <v>0</v>
      </c>
      <c r="I59" s="255">
        <v>0</v>
      </c>
      <c r="J59" s="535" t="s">
        <v>453</v>
      </c>
      <c r="K59" s="536"/>
    </row>
    <row r="60" spans="1:11" ht="22.5" x14ac:dyDescent="0.2">
      <c r="A60" s="15">
        <v>25</v>
      </c>
      <c r="B60" s="258">
        <v>25</v>
      </c>
      <c r="C60" s="362" t="s">
        <v>566</v>
      </c>
      <c r="D60" s="98">
        <f t="shared" ref="D60:H60" si="10">D61+D62+D63+D64</f>
        <v>21919</v>
      </c>
      <c r="E60" s="98">
        <f>I60+G60</f>
        <v>439</v>
      </c>
      <c r="F60" s="98">
        <f t="shared" si="10"/>
        <v>20983</v>
      </c>
      <c r="G60" s="98">
        <f>G61+G62+G63+G64</f>
        <v>260</v>
      </c>
      <c r="H60" s="98">
        <f t="shared" si="10"/>
        <v>918</v>
      </c>
      <c r="I60" s="98">
        <f>I61+I62+I63+I64</f>
        <v>179</v>
      </c>
      <c r="J60" s="525" t="s">
        <v>562</v>
      </c>
      <c r="K60" s="526"/>
    </row>
    <row r="61" spans="1:11" s="254" customFormat="1" ht="15" x14ac:dyDescent="0.2">
      <c r="A61" s="254">
        <v>2511</v>
      </c>
      <c r="B61" s="259">
        <v>2511</v>
      </c>
      <c r="C61" s="363" t="s">
        <v>408</v>
      </c>
      <c r="D61" s="255">
        <v>20953</v>
      </c>
      <c r="E61" s="255">
        <f>I61+G61</f>
        <v>420</v>
      </c>
      <c r="F61" s="255">
        <v>20017</v>
      </c>
      <c r="G61" s="255">
        <v>241</v>
      </c>
      <c r="H61" s="255">
        <v>918</v>
      </c>
      <c r="I61" s="255">
        <v>179</v>
      </c>
      <c r="J61" s="527" t="s">
        <v>454</v>
      </c>
      <c r="K61" s="528"/>
    </row>
    <row r="62" spans="1:11" s="68" customFormat="1" ht="22.5" x14ac:dyDescent="0.2">
      <c r="A62" s="68">
        <v>2591</v>
      </c>
      <c r="B62" s="260">
        <v>2591</v>
      </c>
      <c r="C62" s="364" t="s">
        <v>560</v>
      </c>
      <c r="D62" s="98">
        <v>178</v>
      </c>
      <c r="E62" s="98">
        <v>8</v>
      </c>
      <c r="F62" s="98">
        <v>178</v>
      </c>
      <c r="G62" s="98">
        <v>8</v>
      </c>
      <c r="H62" s="98">
        <v>0</v>
      </c>
      <c r="I62" s="98">
        <v>0</v>
      </c>
      <c r="J62" s="529" t="s">
        <v>561</v>
      </c>
      <c r="K62" s="530"/>
    </row>
    <row r="63" spans="1:11" s="254" customFormat="1" ht="15" x14ac:dyDescent="0.2">
      <c r="A63" s="254">
        <v>2592</v>
      </c>
      <c r="B63" s="259">
        <v>2592</v>
      </c>
      <c r="C63" s="363" t="s">
        <v>567</v>
      </c>
      <c r="D63" s="255">
        <v>420</v>
      </c>
      <c r="E63" s="255">
        <v>4</v>
      </c>
      <c r="F63" s="255">
        <v>420</v>
      </c>
      <c r="G63" s="255">
        <v>4</v>
      </c>
      <c r="H63" s="255">
        <v>0</v>
      </c>
      <c r="I63" s="255">
        <v>0</v>
      </c>
      <c r="J63" s="527" t="s">
        <v>455</v>
      </c>
      <c r="K63" s="528"/>
    </row>
    <row r="64" spans="1:11" s="68" customFormat="1" x14ac:dyDescent="0.2">
      <c r="A64" s="68">
        <v>2599</v>
      </c>
      <c r="B64" s="260">
        <v>2599</v>
      </c>
      <c r="C64" s="364" t="s">
        <v>558</v>
      </c>
      <c r="D64" s="98">
        <v>368</v>
      </c>
      <c r="E64" s="98">
        <v>7</v>
      </c>
      <c r="F64" s="98">
        <v>368</v>
      </c>
      <c r="G64" s="98">
        <v>7</v>
      </c>
      <c r="H64" s="98">
        <v>0</v>
      </c>
      <c r="I64" s="98">
        <v>0</v>
      </c>
      <c r="J64" s="529" t="s">
        <v>559</v>
      </c>
      <c r="K64" s="530"/>
    </row>
    <row r="65" spans="1:11" s="254" customFormat="1" ht="15" x14ac:dyDescent="0.2">
      <c r="A65" s="254">
        <v>27</v>
      </c>
      <c r="B65" s="261">
        <v>27</v>
      </c>
      <c r="C65" s="365" t="s">
        <v>409</v>
      </c>
      <c r="D65" s="255">
        <f t="shared" ref="D65:H65" si="11">D66+D67+D68+D69</f>
        <v>1155</v>
      </c>
      <c r="E65" s="255">
        <f t="shared" si="11"/>
        <v>20</v>
      </c>
      <c r="F65" s="255">
        <f t="shared" si="11"/>
        <v>1152</v>
      </c>
      <c r="G65" s="255">
        <f t="shared" si="11"/>
        <v>19</v>
      </c>
      <c r="H65" s="255">
        <f t="shared" si="11"/>
        <v>3</v>
      </c>
      <c r="I65" s="255">
        <f>I66+I67+I68+I69</f>
        <v>1</v>
      </c>
      <c r="J65" s="535" t="s">
        <v>456</v>
      </c>
      <c r="K65" s="536"/>
    </row>
    <row r="66" spans="1:11" s="68" customFormat="1" ht="22.5" x14ac:dyDescent="0.2">
      <c r="A66" s="68">
        <v>2710</v>
      </c>
      <c r="B66" s="260">
        <v>2710</v>
      </c>
      <c r="C66" s="364" t="s">
        <v>555</v>
      </c>
      <c r="D66" s="98">
        <v>312</v>
      </c>
      <c r="E66" s="98">
        <v>10</v>
      </c>
      <c r="F66" s="98">
        <v>312</v>
      </c>
      <c r="G66" s="98">
        <v>10</v>
      </c>
      <c r="H66" s="98">
        <v>0</v>
      </c>
      <c r="I66" s="98">
        <v>0</v>
      </c>
      <c r="J66" s="529" t="s">
        <v>556</v>
      </c>
      <c r="K66" s="530"/>
    </row>
    <row r="67" spans="1:11" s="254" customFormat="1" ht="22.5" x14ac:dyDescent="0.2">
      <c r="A67" s="254">
        <v>2730</v>
      </c>
      <c r="B67" s="259">
        <v>2730</v>
      </c>
      <c r="C67" s="363" t="s">
        <v>554</v>
      </c>
      <c r="D67" s="255">
        <v>382</v>
      </c>
      <c r="E67" s="255">
        <v>3</v>
      </c>
      <c r="F67" s="255">
        <v>382</v>
      </c>
      <c r="G67" s="255">
        <v>3</v>
      </c>
      <c r="H67" s="255">
        <v>0</v>
      </c>
      <c r="I67" s="255">
        <v>0</v>
      </c>
      <c r="J67" s="527" t="s">
        <v>596</v>
      </c>
      <c r="K67" s="528"/>
    </row>
    <row r="68" spans="1:11" s="68" customFormat="1" x14ac:dyDescent="0.2">
      <c r="A68" s="68">
        <v>2740</v>
      </c>
      <c r="B68" s="260">
        <v>2740</v>
      </c>
      <c r="C68" s="364" t="s">
        <v>553</v>
      </c>
      <c r="D68" s="98">
        <v>28</v>
      </c>
      <c r="E68" s="98">
        <v>1</v>
      </c>
      <c r="F68" s="98">
        <v>28</v>
      </c>
      <c r="G68" s="98">
        <v>1</v>
      </c>
      <c r="H68" s="98">
        <v>0</v>
      </c>
      <c r="I68" s="98">
        <v>0</v>
      </c>
      <c r="J68" s="529" t="s">
        <v>457</v>
      </c>
      <c r="K68" s="530"/>
    </row>
    <row r="69" spans="1:11" s="254" customFormat="1" ht="15" x14ac:dyDescent="0.2">
      <c r="A69" s="254">
        <v>2790</v>
      </c>
      <c r="B69" s="259">
        <v>2790</v>
      </c>
      <c r="C69" s="363" t="s">
        <v>552</v>
      </c>
      <c r="D69" s="255">
        <v>433</v>
      </c>
      <c r="E69" s="255">
        <v>6</v>
      </c>
      <c r="F69" s="255">
        <v>430</v>
      </c>
      <c r="G69" s="255">
        <v>5</v>
      </c>
      <c r="H69" s="255">
        <v>3</v>
      </c>
      <c r="I69" s="255">
        <v>1</v>
      </c>
      <c r="J69" s="527" t="s">
        <v>458</v>
      </c>
      <c r="K69" s="528"/>
    </row>
    <row r="70" spans="1:11" x14ac:dyDescent="0.2">
      <c r="A70" s="15">
        <v>28</v>
      </c>
      <c r="B70" s="263">
        <v>28</v>
      </c>
      <c r="C70" s="376" t="s">
        <v>551</v>
      </c>
      <c r="D70" s="372">
        <v>1303</v>
      </c>
      <c r="E70" s="372">
        <v>5</v>
      </c>
      <c r="F70" s="372">
        <v>1303</v>
      </c>
      <c r="G70" s="372">
        <v>5</v>
      </c>
      <c r="H70" s="372">
        <v>0</v>
      </c>
      <c r="I70" s="372">
        <v>0</v>
      </c>
      <c r="J70" s="537" t="s">
        <v>459</v>
      </c>
      <c r="K70" s="538"/>
    </row>
    <row r="71" spans="1:11" s="254" customFormat="1" ht="45" x14ac:dyDescent="0.2">
      <c r="A71" s="254">
        <v>2810</v>
      </c>
      <c r="B71" s="360">
        <v>2810</v>
      </c>
      <c r="C71" s="368" t="s">
        <v>549</v>
      </c>
      <c r="D71" s="255">
        <v>1208</v>
      </c>
      <c r="E71" s="255">
        <v>2</v>
      </c>
      <c r="F71" s="255">
        <v>1208</v>
      </c>
      <c r="G71" s="255">
        <v>2</v>
      </c>
      <c r="H71" s="255">
        <v>0</v>
      </c>
      <c r="I71" s="255">
        <v>0</v>
      </c>
      <c r="J71" s="527" t="s">
        <v>550</v>
      </c>
      <c r="K71" s="528"/>
    </row>
    <row r="72" spans="1:11" s="68" customFormat="1" ht="33.75" x14ac:dyDescent="0.2">
      <c r="A72" s="68">
        <v>2820</v>
      </c>
      <c r="B72" s="260">
        <v>2820</v>
      </c>
      <c r="C72" s="364" t="s">
        <v>548</v>
      </c>
      <c r="D72" s="98">
        <v>95</v>
      </c>
      <c r="E72" s="98">
        <v>3</v>
      </c>
      <c r="F72" s="98">
        <v>95</v>
      </c>
      <c r="G72" s="98">
        <v>3</v>
      </c>
      <c r="H72" s="98">
        <v>0</v>
      </c>
      <c r="I72" s="98">
        <v>0</v>
      </c>
      <c r="J72" s="529" t="s">
        <v>547</v>
      </c>
      <c r="K72" s="530"/>
    </row>
    <row r="73" spans="1:11" s="254" customFormat="1" ht="22.5" x14ac:dyDescent="0.2">
      <c r="A73" s="254">
        <v>29</v>
      </c>
      <c r="B73" s="261">
        <v>29</v>
      </c>
      <c r="C73" s="365" t="s">
        <v>545</v>
      </c>
      <c r="D73" s="255">
        <f t="shared" ref="D73:H73" si="12">D74+D75</f>
        <v>522</v>
      </c>
      <c r="E73" s="255">
        <f t="shared" si="12"/>
        <v>8</v>
      </c>
      <c r="F73" s="255">
        <f t="shared" si="12"/>
        <v>522</v>
      </c>
      <c r="G73" s="255">
        <f t="shared" si="12"/>
        <v>8</v>
      </c>
      <c r="H73" s="255">
        <f t="shared" si="12"/>
        <v>0</v>
      </c>
      <c r="I73" s="255">
        <f>I74+I75</f>
        <v>0</v>
      </c>
      <c r="J73" s="535" t="s">
        <v>546</v>
      </c>
      <c r="K73" s="536"/>
    </row>
    <row r="74" spans="1:11" s="68" customFormat="1" ht="22.5" x14ac:dyDescent="0.2">
      <c r="A74" s="68">
        <v>2920</v>
      </c>
      <c r="B74" s="260">
        <v>2920</v>
      </c>
      <c r="C74" s="364" t="s">
        <v>544</v>
      </c>
      <c r="D74" s="98">
        <v>483</v>
      </c>
      <c r="E74" s="98">
        <v>7</v>
      </c>
      <c r="F74" s="98">
        <v>483</v>
      </c>
      <c r="G74" s="98">
        <v>7</v>
      </c>
      <c r="H74" s="98">
        <v>0</v>
      </c>
      <c r="I74" s="98">
        <v>0</v>
      </c>
      <c r="J74" s="529" t="s">
        <v>543</v>
      </c>
      <c r="K74" s="530"/>
    </row>
    <row r="75" spans="1:11" s="254" customFormat="1" ht="15" x14ac:dyDescent="0.2">
      <c r="A75" s="254">
        <v>2930</v>
      </c>
      <c r="B75" s="259">
        <v>2930</v>
      </c>
      <c r="C75" s="363" t="s">
        <v>541</v>
      </c>
      <c r="D75" s="255">
        <v>39</v>
      </c>
      <c r="E75" s="255">
        <v>1</v>
      </c>
      <c r="F75" s="255">
        <v>39</v>
      </c>
      <c r="G75" s="255">
        <v>1</v>
      </c>
      <c r="H75" s="255">
        <v>0</v>
      </c>
      <c r="I75" s="255">
        <v>0</v>
      </c>
      <c r="J75" s="527" t="s">
        <v>542</v>
      </c>
      <c r="K75" s="528"/>
    </row>
    <row r="76" spans="1:11" x14ac:dyDescent="0.2">
      <c r="A76" s="15">
        <v>30</v>
      </c>
      <c r="B76" s="258">
        <v>30</v>
      </c>
      <c r="C76" s="362" t="s">
        <v>411</v>
      </c>
      <c r="D76" s="98">
        <v>776</v>
      </c>
      <c r="E76" s="98">
        <v>1</v>
      </c>
      <c r="F76" s="98">
        <v>776</v>
      </c>
      <c r="G76" s="98">
        <v>1</v>
      </c>
      <c r="H76" s="98">
        <v>0</v>
      </c>
      <c r="I76" s="98">
        <v>0</v>
      </c>
      <c r="J76" s="525" t="s">
        <v>460</v>
      </c>
      <c r="K76" s="526"/>
    </row>
    <row r="77" spans="1:11" s="254" customFormat="1" ht="15" x14ac:dyDescent="0.2">
      <c r="A77" s="254">
        <v>3011</v>
      </c>
      <c r="B77" s="259">
        <v>3011</v>
      </c>
      <c r="C77" s="363" t="s">
        <v>540</v>
      </c>
      <c r="D77" s="255">
        <v>776</v>
      </c>
      <c r="E77" s="255">
        <v>1</v>
      </c>
      <c r="F77" s="255">
        <v>776</v>
      </c>
      <c r="G77" s="255">
        <v>1</v>
      </c>
      <c r="H77" s="255">
        <v>0</v>
      </c>
      <c r="I77" s="255">
        <v>0</v>
      </c>
      <c r="J77" s="527" t="s">
        <v>461</v>
      </c>
      <c r="K77" s="528"/>
    </row>
    <row r="78" spans="1:11" x14ac:dyDescent="0.2">
      <c r="A78" s="15">
        <v>31</v>
      </c>
      <c r="B78" s="258">
        <v>31</v>
      </c>
      <c r="C78" s="362" t="s">
        <v>412</v>
      </c>
      <c r="D78" s="98">
        <v>3383</v>
      </c>
      <c r="E78" s="98">
        <v>184</v>
      </c>
      <c r="F78" s="98">
        <v>2840</v>
      </c>
      <c r="G78" s="98">
        <v>59</v>
      </c>
      <c r="H78" s="98">
        <v>543</v>
      </c>
      <c r="I78" s="98">
        <v>125</v>
      </c>
      <c r="J78" s="525" t="s">
        <v>462</v>
      </c>
      <c r="K78" s="526"/>
    </row>
    <row r="79" spans="1:11" s="254" customFormat="1" ht="15" x14ac:dyDescent="0.2">
      <c r="A79" s="254">
        <v>3100</v>
      </c>
      <c r="B79" s="259">
        <v>3100</v>
      </c>
      <c r="C79" s="363" t="s">
        <v>412</v>
      </c>
      <c r="D79" s="255">
        <v>3383</v>
      </c>
      <c r="E79" s="255">
        <v>184</v>
      </c>
      <c r="F79" s="255">
        <v>2840</v>
      </c>
      <c r="G79" s="255">
        <v>59</v>
      </c>
      <c r="H79" s="255">
        <v>543</v>
      </c>
      <c r="I79" s="255">
        <v>125</v>
      </c>
      <c r="J79" s="527" t="s">
        <v>463</v>
      </c>
      <c r="K79" s="528"/>
    </row>
    <row r="80" spans="1:11" x14ac:dyDescent="0.2">
      <c r="A80" s="15">
        <v>32</v>
      </c>
      <c r="B80" s="258">
        <v>32</v>
      </c>
      <c r="C80" s="362" t="s">
        <v>413</v>
      </c>
      <c r="D80" s="98">
        <f t="shared" ref="D80:H80" si="13">D81+D82</f>
        <v>78</v>
      </c>
      <c r="E80" s="98">
        <f t="shared" si="13"/>
        <v>3</v>
      </c>
      <c r="F80" s="98">
        <f t="shared" si="13"/>
        <v>68</v>
      </c>
      <c r="G80" s="98">
        <f t="shared" si="13"/>
        <v>1</v>
      </c>
      <c r="H80" s="98">
        <f t="shared" si="13"/>
        <v>10</v>
      </c>
      <c r="I80" s="98">
        <f>I81+I82</f>
        <v>2</v>
      </c>
      <c r="J80" s="525" t="s">
        <v>464</v>
      </c>
      <c r="K80" s="526"/>
    </row>
    <row r="81" spans="1:11" s="254" customFormat="1" ht="15" x14ac:dyDescent="0.2">
      <c r="A81" s="254">
        <v>3250</v>
      </c>
      <c r="B81" s="259">
        <v>3250</v>
      </c>
      <c r="C81" s="363" t="s">
        <v>538</v>
      </c>
      <c r="D81" s="255">
        <v>68</v>
      </c>
      <c r="E81" s="255">
        <v>1</v>
      </c>
      <c r="F81" s="255">
        <v>68</v>
      </c>
      <c r="G81" s="255">
        <v>1</v>
      </c>
      <c r="H81" s="255">
        <v>0</v>
      </c>
      <c r="I81" s="255">
        <v>0</v>
      </c>
      <c r="J81" s="527" t="s">
        <v>539</v>
      </c>
      <c r="K81" s="528"/>
    </row>
    <row r="82" spans="1:11" s="68" customFormat="1" x14ac:dyDescent="0.2">
      <c r="A82" s="68">
        <v>3290</v>
      </c>
      <c r="B82" s="313">
        <v>3290</v>
      </c>
      <c r="C82" s="369" t="s">
        <v>414</v>
      </c>
      <c r="D82" s="98">
        <v>10</v>
      </c>
      <c r="E82" s="98">
        <v>2</v>
      </c>
      <c r="F82" s="98">
        <v>0</v>
      </c>
      <c r="G82" s="98">
        <v>0</v>
      </c>
      <c r="H82" s="98">
        <v>10</v>
      </c>
      <c r="I82" s="98">
        <v>2</v>
      </c>
      <c r="J82" s="529" t="s">
        <v>465</v>
      </c>
      <c r="K82" s="530"/>
    </row>
    <row r="83" spans="1:11" x14ac:dyDescent="0.2">
      <c r="A83" s="15">
        <v>33</v>
      </c>
      <c r="B83" s="258">
        <v>33</v>
      </c>
      <c r="C83" s="362" t="s">
        <v>537</v>
      </c>
      <c r="D83" s="98">
        <v>14</v>
      </c>
      <c r="E83" s="98">
        <v>3</v>
      </c>
      <c r="F83" s="98">
        <v>0</v>
      </c>
      <c r="G83" s="98">
        <v>0</v>
      </c>
      <c r="H83" s="98">
        <v>14</v>
      </c>
      <c r="I83" s="98">
        <v>3</v>
      </c>
      <c r="J83" s="525" t="s">
        <v>466</v>
      </c>
      <c r="K83" s="526"/>
    </row>
    <row r="84" spans="1:11" s="68" customFormat="1" x14ac:dyDescent="0.2">
      <c r="A84" s="68">
        <v>3315</v>
      </c>
      <c r="B84" s="313">
        <v>3315</v>
      </c>
      <c r="C84" s="369" t="s">
        <v>535</v>
      </c>
      <c r="D84" s="98">
        <v>14</v>
      </c>
      <c r="E84" s="98">
        <v>3</v>
      </c>
      <c r="F84" s="98">
        <v>0</v>
      </c>
      <c r="G84" s="98">
        <v>0</v>
      </c>
      <c r="H84" s="98">
        <v>14</v>
      </c>
      <c r="I84" s="98">
        <v>3</v>
      </c>
      <c r="J84" s="529" t="s">
        <v>536</v>
      </c>
      <c r="K84" s="530"/>
    </row>
    <row r="85" spans="1:11" s="374" customFormat="1" ht="25.5" x14ac:dyDescent="0.2">
      <c r="B85" s="308" t="s">
        <v>87</v>
      </c>
      <c r="C85" s="373" t="s">
        <v>532</v>
      </c>
      <c r="D85" s="255">
        <v>4826</v>
      </c>
      <c r="E85" s="255">
        <v>7</v>
      </c>
      <c r="F85" s="255">
        <v>4826</v>
      </c>
      <c r="G85" s="255">
        <v>7</v>
      </c>
      <c r="H85" s="255">
        <v>0</v>
      </c>
      <c r="I85" s="255">
        <v>0</v>
      </c>
      <c r="J85" s="523" t="s">
        <v>534</v>
      </c>
      <c r="K85" s="524"/>
    </row>
    <row r="86" spans="1:11" x14ac:dyDescent="0.2">
      <c r="B86" s="258">
        <v>35</v>
      </c>
      <c r="C86" s="362" t="s">
        <v>532</v>
      </c>
      <c r="D86" s="98">
        <v>4826</v>
      </c>
      <c r="E86" s="98">
        <v>7</v>
      </c>
      <c r="F86" s="98">
        <v>4826</v>
      </c>
      <c r="G86" s="98">
        <v>7</v>
      </c>
      <c r="H86" s="98">
        <v>0</v>
      </c>
      <c r="I86" s="98">
        <v>0</v>
      </c>
      <c r="J86" s="525" t="s">
        <v>533</v>
      </c>
      <c r="K86" s="526"/>
    </row>
    <row r="87" spans="1:11" s="374" customFormat="1" ht="25.5" x14ac:dyDescent="0.2">
      <c r="B87" s="308" t="s">
        <v>88</v>
      </c>
      <c r="C87" s="373" t="s">
        <v>530</v>
      </c>
      <c r="D87" s="255">
        <f t="shared" ref="D87:H87" si="14">D88+D90+D92</f>
        <v>231</v>
      </c>
      <c r="E87" s="255">
        <f t="shared" si="14"/>
        <v>10</v>
      </c>
      <c r="F87" s="255">
        <f t="shared" si="14"/>
        <v>231</v>
      </c>
      <c r="G87" s="255">
        <f t="shared" si="14"/>
        <v>10</v>
      </c>
      <c r="H87" s="255">
        <f t="shared" si="14"/>
        <v>0</v>
      </c>
      <c r="I87" s="255">
        <f>I88+I90+I92</f>
        <v>0</v>
      </c>
      <c r="J87" s="523" t="s">
        <v>531</v>
      </c>
      <c r="K87" s="524"/>
    </row>
    <row r="88" spans="1:11" x14ac:dyDescent="0.2">
      <c r="B88" s="258">
        <v>37</v>
      </c>
      <c r="C88" s="362" t="s">
        <v>415</v>
      </c>
      <c r="D88" s="98">
        <v>43</v>
      </c>
      <c r="E88" s="98">
        <v>2</v>
      </c>
      <c r="F88" s="98">
        <v>43</v>
      </c>
      <c r="G88" s="98">
        <v>2</v>
      </c>
      <c r="H88" s="98">
        <v>0</v>
      </c>
      <c r="I88" s="98">
        <v>0</v>
      </c>
      <c r="J88" s="525" t="s">
        <v>467</v>
      </c>
      <c r="K88" s="526"/>
    </row>
    <row r="89" spans="1:11" s="254" customFormat="1" ht="15" x14ac:dyDescent="0.2">
      <c r="B89" s="259">
        <v>3700</v>
      </c>
      <c r="C89" s="363" t="s">
        <v>415</v>
      </c>
      <c r="D89" s="255">
        <v>43</v>
      </c>
      <c r="E89" s="255">
        <v>2</v>
      </c>
      <c r="F89" s="255">
        <v>43</v>
      </c>
      <c r="G89" s="255">
        <v>2</v>
      </c>
      <c r="H89" s="255">
        <v>0</v>
      </c>
      <c r="I89" s="255">
        <v>0</v>
      </c>
      <c r="J89" s="527" t="s">
        <v>467</v>
      </c>
      <c r="K89" s="528"/>
    </row>
    <row r="90" spans="1:11" ht="22.5" x14ac:dyDescent="0.2">
      <c r="B90" s="258">
        <v>38</v>
      </c>
      <c r="C90" s="362" t="s">
        <v>528</v>
      </c>
      <c r="D90" s="98">
        <v>60</v>
      </c>
      <c r="E90" s="98">
        <v>3</v>
      </c>
      <c r="F90" s="98">
        <v>60</v>
      </c>
      <c r="G90" s="98">
        <v>3</v>
      </c>
      <c r="H90" s="98">
        <v>0</v>
      </c>
      <c r="I90" s="98">
        <v>0</v>
      </c>
      <c r="J90" s="525" t="s">
        <v>529</v>
      </c>
      <c r="K90" s="526"/>
    </row>
    <row r="91" spans="1:11" s="254" customFormat="1" ht="15" x14ac:dyDescent="0.2">
      <c r="B91" s="259">
        <v>3830</v>
      </c>
      <c r="C91" s="363" t="s">
        <v>416</v>
      </c>
      <c r="D91" s="255">
        <v>60</v>
      </c>
      <c r="E91" s="255">
        <v>3</v>
      </c>
      <c r="F91" s="255">
        <v>60</v>
      </c>
      <c r="G91" s="255">
        <v>3</v>
      </c>
      <c r="H91" s="255">
        <v>0</v>
      </c>
      <c r="I91" s="255">
        <v>0</v>
      </c>
      <c r="J91" s="527" t="s">
        <v>468</v>
      </c>
      <c r="K91" s="528"/>
    </row>
    <row r="92" spans="1:11" ht="22.5" x14ac:dyDescent="0.2">
      <c r="B92" s="258">
        <v>39</v>
      </c>
      <c r="C92" s="362" t="s">
        <v>527</v>
      </c>
      <c r="D92" s="98">
        <v>128</v>
      </c>
      <c r="E92" s="98">
        <v>5</v>
      </c>
      <c r="F92" s="98">
        <v>128</v>
      </c>
      <c r="G92" s="98">
        <v>5</v>
      </c>
      <c r="H92" s="98">
        <v>0</v>
      </c>
      <c r="I92" s="98">
        <v>0</v>
      </c>
      <c r="J92" s="525" t="s">
        <v>469</v>
      </c>
      <c r="K92" s="526"/>
    </row>
    <row r="93" spans="1:11" s="254" customFormat="1" ht="23.25" customHeight="1" x14ac:dyDescent="0.2">
      <c r="B93" s="312">
        <v>3900</v>
      </c>
      <c r="C93" s="321" t="s">
        <v>527</v>
      </c>
      <c r="D93" s="375">
        <v>128</v>
      </c>
      <c r="E93" s="375">
        <v>5</v>
      </c>
      <c r="F93" s="375">
        <v>128</v>
      </c>
      <c r="G93" s="375">
        <v>5</v>
      </c>
      <c r="H93" s="375">
        <v>0</v>
      </c>
      <c r="I93" s="375">
        <v>0</v>
      </c>
      <c r="J93" s="533" t="s">
        <v>469</v>
      </c>
      <c r="K93" s="534"/>
    </row>
    <row r="94" spans="1:11" ht="36" customHeight="1" x14ac:dyDescent="0.2">
      <c r="A94" s="309" t="s">
        <v>4</v>
      </c>
      <c r="B94" s="531" t="s">
        <v>598</v>
      </c>
      <c r="C94" s="532"/>
      <c r="D94" s="310">
        <f>D11+D17+D85+D87</f>
        <v>146271</v>
      </c>
      <c r="E94" s="310">
        <f>I94+G94</f>
        <v>2501</v>
      </c>
      <c r="F94" s="310">
        <f>F11+F17+F85+F87</f>
        <v>139935</v>
      </c>
      <c r="G94" s="310">
        <f>G11+G17+G85+G87</f>
        <v>1115</v>
      </c>
      <c r="H94" s="310">
        <f>H11+H17+H85+H87</f>
        <v>6336</v>
      </c>
      <c r="I94" s="310">
        <f>I11+I17+I85+I87</f>
        <v>1386</v>
      </c>
      <c r="J94" s="310" t="s">
        <v>0</v>
      </c>
      <c r="K94" s="310"/>
    </row>
  </sheetData>
  <mergeCells count="100">
    <mergeCell ref="H7:I7"/>
    <mergeCell ref="J21:K21"/>
    <mergeCell ref="J27:K27"/>
    <mergeCell ref="J20:K20"/>
    <mergeCell ref="J19:K19"/>
    <mergeCell ref="J18:K18"/>
    <mergeCell ref="B1:K1"/>
    <mergeCell ref="C2:J2"/>
    <mergeCell ref="C3:J3"/>
    <mergeCell ref="C4:J4"/>
    <mergeCell ref="C5:J5"/>
    <mergeCell ref="J17:K17"/>
    <mergeCell ref="J11:K11"/>
    <mergeCell ref="J12:K12"/>
    <mergeCell ref="D6:I6"/>
    <mergeCell ref="B6:C6"/>
    <mergeCell ref="J6:K6"/>
    <mergeCell ref="J7:K10"/>
    <mergeCell ref="B7:B10"/>
    <mergeCell ref="F7:G7"/>
    <mergeCell ref="F8:G8"/>
    <mergeCell ref="H8:I8"/>
    <mergeCell ref="C7:C10"/>
    <mergeCell ref="D7:E8"/>
    <mergeCell ref="J13:K13"/>
    <mergeCell ref="J14:K14"/>
    <mergeCell ref="J15:K15"/>
    <mergeCell ref="J22:K22"/>
    <mergeCell ref="J23:K23"/>
    <mergeCell ref="J24:K24"/>
    <mergeCell ref="J25:K25"/>
    <mergeCell ref="J28:K28"/>
    <mergeCell ref="J26:K26"/>
    <mergeCell ref="J29:K29"/>
    <mergeCell ref="J31:K31"/>
    <mergeCell ref="J32:K32"/>
    <mergeCell ref="J34:K34"/>
    <mergeCell ref="J30:K30"/>
    <mergeCell ref="J40:K40"/>
    <mergeCell ref="J33:K33"/>
    <mergeCell ref="J35:K35"/>
    <mergeCell ref="J36:K36"/>
    <mergeCell ref="J46:K46"/>
    <mergeCell ref="J41:K41"/>
    <mergeCell ref="J42:K42"/>
    <mergeCell ref="J43:K43"/>
    <mergeCell ref="J44:K44"/>
    <mergeCell ref="J45:K45"/>
    <mergeCell ref="J37:K37"/>
    <mergeCell ref="J38:K38"/>
    <mergeCell ref="J39:K39"/>
    <mergeCell ref="J47:K47"/>
    <mergeCell ref="J53:K53"/>
    <mergeCell ref="J54:K54"/>
    <mergeCell ref="J55:K55"/>
    <mergeCell ref="J56:K56"/>
    <mergeCell ref="J57:K57"/>
    <mergeCell ref="J48:K48"/>
    <mergeCell ref="J49:K49"/>
    <mergeCell ref="J50:K50"/>
    <mergeCell ref="J51:K51"/>
    <mergeCell ref="J52:K52"/>
    <mergeCell ref="J62:K62"/>
    <mergeCell ref="J63:K63"/>
    <mergeCell ref="J64:K64"/>
    <mergeCell ref="J58:K58"/>
    <mergeCell ref="J59:K59"/>
    <mergeCell ref="J66:K66"/>
    <mergeCell ref="J67:K67"/>
    <mergeCell ref="J68:K68"/>
    <mergeCell ref="J69:K69"/>
    <mergeCell ref="J79:K79"/>
    <mergeCell ref="J70:K70"/>
    <mergeCell ref="J71:K71"/>
    <mergeCell ref="J72:K72"/>
    <mergeCell ref="J73:K73"/>
    <mergeCell ref="J74:K74"/>
    <mergeCell ref="B94:C94"/>
    <mergeCell ref="J92:K92"/>
    <mergeCell ref="J93:K93"/>
    <mergeCell ref="J88:K88"/>
    <mergeCell ref="J90:K90"/>
    <mergeCell ref="J91:K91"/>
    <mergeCell ref="J89:K89"/>
    <mergeCell ref="J16:K16"/>
    <mergeCell ref="J85:K85"/>
    <mergeCell ref="J86:K86"/>
    <mergeCell ref="J87:K87"/>
    <mergeCell ref="J80:K80"/>
    <mergeCell ref="J81:K81"/>
    <mergeCell ref="J82:K82"/>
    <mergeCell ref="J83:K83"/>
    <mergeCell ref="J84:K84"/>
    <mergeCell ref="J75:K75"/>
    <mergeCell ref="J76:K76"/>
    <mergeCell ref="J77:K77"/>
    <mergeCell ref="J78:K78"/>
    <mergeCell ref="J60:K60"/>
    <mergeCell ref="J61:K61"/>
    <mergeCell ref="J65:K65"/>
  </mergeCells>
  <printOptions horizontalCentered="1"/>
  <pageMargins left="0" right="0" top="0.19685039370078741" bottom="0" header="0.31496062992125984" footer="0.31496062992125984"/>
  <pageSetup paperSize="9" scale="80" orientation="landscape" r:id="rId1"/>
  <rowBreaks count="2" manualBreakCount="2">
    <brk id="42" min="1" max="10" man="1"/>
    <brk id="70"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A10" sqref="A10"/>
    </sheetView>
  </sheetViews>
  <sheetFormatPr defaultRowHeight="12.75" x14ac:dyDescent="0.2"/>
  <cols>
    <col min="1" max="1" width="63.109375" style="34" customWidth="1"/>
    <col min="2" max="2" width="8.88671875" style="34"/>
    <col min="3" max="3" width="3.109375" style="168" bestFit="1" customWidth="1"/>
    <col min="4" max="4" width="1.5546875" style="168" bestFit="1" customWidth="1"/>
    <col min="5" max="5" width="3.109375" style="168" bestFit="1" customWidth="1"/>
    <col min="6" max="11" width="1.5546875" style="168" bestFit="1" customWidth="1"/>
    <col min="12" max="14" width="8.88671875" style="168"/>
    <col min="15" max="16384" width="8.88671875" style="34"/>
  </cols>
  <sheetData>
    <row r="1" spans="1:10" ht="229.5" customHeight="1" x14ac:dyDescent="0.2">
      <c r="A1" s="65" t="s">
        <v>372</v>
      </c>
      <c r="B1" s="115"/>
      <c r="C1" s="167"/>
      <c r="D1" s="167"/>
      <c r="E1" s="167"/>
      <c r="F1" s="167"/>
      <c r="G1" s="167"/>
      <c r="H1" s="167"/>
      <c r="I1" s="167"/>
      <c r="J1" s="167"/>
    </row>
    <row r="11" spans="1:10" ht="29.25" customHeight="1" x14ac:dyDescent="0.25">
      <c r="A11" s="110"/>
    </row>
    <row r="13" spans="1:10" ht="18" x14ac:dyDescent="0.25">
      <c r="A13" s="107"/>
    </row>
    <row r="14" spans="1:10" ht="18" x14ac:dyDescent="0.25">
      <c r="A14" s="126"/>
    </row>
    <row r="16" spans="1:10" ht="18" x14ac:dyDescent="0.25">
      <c r="A16" s="110"/>
    </row>
    <row r="17" spans="1:14" x14ac:dyDescent="0.2">
      <c r="I17" s="169"/>
      <c r="J17" s="169"/>
      <c r="K17" s="169"/>
      <c r="L17" s="169"/>
      <c r="M17" s="169"/>
      <c r="N17" s="169"/>
    </row>
    <row r="18" spans="1:14" ht="18" x14ac:dyDescent="0.25">
      <c r="A18" s="117"/>
    </row>
    <row r="19" spans="1:14" x14ac:dyDescent="0.2">
      <c r="A19" s="123"/>
    </row>
    <row r="20" spans="1:14" ht="18" x14ac:dyDescent="0.25">
      <c r="A20" s="110"/>
    </row>
    <row r="21" spans="1:14" x14ac:dyDescent="0.2">
      <c r="A21" s="123"/>
    </row>
    <row r="22" spans="1:14" ht="18" x14ac:dyDescent="0.25">
      <c r="A22" s="110"/>
    </row>
    <row r="23" spans="1:14" ht="18" x14ac:dyDescent="0.25">
      <c r="A23" s="120"/>
    </row>
    <row r="24" spans="1:14" ht="18" x14ac:dyDescent="0.25">
      <c r="A24" s="110"/>
    </row>
    <row r="25" spans="1:14" x14ac:dyDescent="0.2">
      <c r="A25" s="123"/>
    </row>
    <row r="26" spans="1:14" ht="18" x14ac:dyDescent="0.25">
      <c r="A26" s="110"/>
    </row>
    <row r="27" spans="1:14" ht="18" x14ac:dyDescent="0.25">
      <c r="A27" s="120"/>
    </row>
    <row r="28" spans="1:14" ht="18" x14ac:dyDescent="0.25">
      <c r="A28" s="110"/>
    </row>
    <row r="29" spans="1:14" ht="18" x14ac:dyDescent="0.25">
      <c r="A29" s="110"/>
    </row>
    <row r="30" spans="1:14" x14ac:dyDescent="0.2">
      <c r="A30" s="123"/>
    </row>
    <row r="31" spans="1:14" ht="18" x14ac:dyDescent="0.25">
      <c r="A31" s="110"/>
    </row>
    <row r="32" spans="1:14" ht="18" x14ac:dyDescent="0.25">
      <c r="A32" s="110"/>
    </row>
    <row r="34" spans="1:1" ht="18" x14ac:dyDescent="0.25">
      <c r="A34" s="110"/>
    </row>
    <row r="36" spans="1:1" ht="18" x14ac:dyDescent="0.25">
      <c r="A36" s="110"/>
    </row>
    <row r="37" spans="1:1" x14ac:dyDescent="0.2">
      <c r="A37" s="123">
        <v>36</v>
      </c>
    </row>
    <row r="38" spans="1:1" ht="18" x14ac:dyDescent="0.25">
      <c r="A38" s="110"/>
    </row>
    <row r="39" spans="1:1" ht="18" x14ac:dyDescent="0.25">
      <c r="A39" s="110"/>
    </row>
    <row r="40" spans="1:1" ht="18" x14ac:dyDescent="0.25">
      <c r="A40" s="110"/>
    </row>
    <row r="41" spans="1:1" ht="18" x14ac:dyDescent="0.25">
      <c r="A41" s="110"/>
    </row>
    <row r="43" spans="1:1" ht="18" x14ac:dyDescent="0.25">
      <c r="A43" s="110"/>
    </row>
    <row r="44" spans="1:1" ht="18" x14ac:dyDescent="0.25">
      <c r="A44" s="110"/>
    </row>
    <row r="46" spans="1:1" ht="18" x14ac:dyDescent="0.25">
      <c r="A46" s="110"/>
    </row>
    <row r="47" spans="1:1" ht="18" x14ac:dyDescent="0.25">
      <c r="A47" s="110"/>
    </row>
    <row r="49" spans="1:1" ht="18" x14ac:dyDescent="0.25">
      <c r="A49" s="110"/>
    </row>
    <row r="50" spans="1:1" ht="18" x14ac:dyDescent="0.25">
      <c r="A50" s="110"/>
    </row>
    <row r="51" spans="1:1" ht="18" x14ac:dyDescent="0.25">
      <c r="A51" s="110"/>
    </row>
    <row r="53" spans="1:1" ht="18" x14ac:dyDescent="0.25">
      <c r="A53" s="110"/>
    </row>
    <row r="55" spans="1:1" ht="18" x14ac:dyDescent="0.25">
      <c r="A55" s="110"/>
    </row>
    <row r="56" spans="1:1" ht="18" x14ac:dyDescent="0.25">
      <c r="A56" s="110"/>
    </row>
    <row r="57" spans="1:1" ht="18" x14ac:dyDescent="0.25">
      <c r="A57" s="110"/>
    </row>
    <row r="59" spans="1:1" ht="18" x14ac:dyDescent="0.25">
      <c r="A59" s="110"/>
    </row>
    <row r="60" spans="1:1" ht="18" x14ac:dyDescent="0.25">
      <c r="A60" s="110"/>
    </row>
    <row r="61" spans="1:1" ht="18" x14ac:dyDescent="0.25">
      <c r="A61" s="110"/>
    </row>
    <row r="62" spans="1:1" ht="18" x14ac:dyDescent="0.25">
      <c r="A62" s="110"/>
    </row>
    <row r="63" spans="1:1" ht="18" x14ac:dyDescent="0.25">
      <c r="A63" s="110"/>
    </row>
    <row r="65" spans="1:1" ht="18" x14ac:dyDescent="0.25">
      <c r="A65" s="110"/>
    </row>
    <row r="67" spans="1:1" ht="18" x14ac:dyDescent="0.25">
      <c r="A67" s="110"/>
    </row>
    <row r="69" spans="1:1" ht="18" x14ac:dyDescent="0.25">
      <c r="A69" s="110"/>
    </row>
    <row r="71" spans="1:1" ht="18" x14ac:dyDescent="0.25">
      <c r="A71" s="110"/>
    </row>
    <row r="72" spans="1:1" ht="18" x14ac:dyDescent="0.25">
      <c r="A72" s="110"/>
    </row>
    <row r="74" spans="1:1" ht="18" x14ac:dyDescent="0.25">
      <c r="A74" s="110"/>
    </row>
    <row r="77" spans="1:1" ht="18" x14ac:dyDescent="0.25">
      <c r="A77" s="110"/>
    </row>
    <row r="79" spans="1:1" ht="24" customHeight="1" x14ac:dyDescent="0.2"/>
    <row r="81" spans="3:14" x14ac:dyDescent="0.2">
      <c r="C81" s="167"/>
      <c r="D81" s="167"/>
      <c r="E81" s="167"/>
      <c r="F81" s="167"/>
      <c r="G81" s="167"/>
      <c r="H81" s="167"/>
      <c r="I81" s="167"/>
      <c r="J81" s="167"/>
      <c r="K81" s="167"/>
      <c r="L81" s="167"/>
      <c r="M81" s="167"/>
      <c r="N81" s="167"/>
    </row>
    <row r="82" spans="3:14" x14ac:dyDescent="0.2">
      <c r="C82" s="167"/>
      <c r="D82" s="167"/>
      <c r="E82" s="167"/>
      <c r="F82" s="167"/>
      <c r="G82" s="167"/>
      <c r="H82" s="167"/>
      <c r="I82" s="167"/>
      <c r="J82" s="167"/>
      <c r="K82" s="167"/>
      <c r="L82" s="167"/>
      <c r="M82" s="167"/>
      <c r="N82" s="167"/>
    </row>
  </sheetData>
  <printOptions horizontalCentered="1" verticalCentered="1"/>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Bulletinof Industry &amp; Energy Statistics2014</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الطاقة والصناعة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 xsi:nil="true"/>
    <Visible xmlns="b1657202-86a7-46c3-ba71-02bb0da5a392">true</Visible>
    <ArabicTitle xmlns="b1657202-86a7-46c3-ba71-02bb0da5a392">النشرة السنوية لإحصاءات الطاقة والصناعة 2014</ArabicTitle>
    <DocumentDescription0 xmlns="423524d6-f9d7-4b47-aadf-7b8f6888b7b0">The Annual Bulletinof Industry &amp; Energy Statistics2014</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121E0-9FFA-4E57-BD30-0F176AE789A8}"/>
</file>

<file path=customXml/itemProps2.xml><?xml version="1.0" encoding="utf-8"?>
<ds:datastoreItem xmlns:ds="http://schemas.openxmlformats.org/officeDocument/2006/customXml" ds:itemID="{B7686C2C-448D-46BB-BE1F-A72B1856CE38}"/>
</file>

<file path=customXml/itemProps3.xml><?xml version="1.0" encoding="utf-8"?>
<ds:datastoreItem xmlns:ds="http://schemas.openxmlformats.org/officeDocument/2006/customXml" ds:itemID="{2E1DD326-00B7-477D-A896-A19DABD1A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53</vt:i4>
      </vt:variant>
    </vt:vector>
  </HeadingPairs>
  <TitlesOfParts>
    <vt:vector size="86" baseType="lpstr">
      <vt:lpstr>First </vt:lpstr>
      <vt:lpstr>Preface </vt:lpstr>
      <vt:lpstr>Index</vt:lpstr>
      <vt:lpstr>Introduction</vt:lpstr>
      <vt:lpstr>Data </vt:lpstr>
      <vt:lpstr>Concepts </vt:lpstr>
      <vt:lpstr>CH1</vt:lpstr>
      <vt:lpstr>1</vt:lpstr>
      <vt:lpstr>CH2</vt:lpstr>
      <vt:lpstr>2</vt:lpstr>
      <vt:lpstr>3</vt:lpstr>
      <vt:lpstr>4</vt:lpstr>
      <vt:lpstr>5</vt:lpstr>
      <vt:lpstr>6</vt:lpstr>
      <vt:lpstr>7</vt:lpstr>
      <vt:lpstr>8</vt:lpstr>
      <vt:lpstr>CH3</vt:lpstr>
      <vt:lpstr>9</vt:lpstr>
      <vt:lpstr>10</vt:lpstr>
      <vt:lpstr>11</vt:lpstr>
      <vt:lpstr>12</vt:lpstr>
      <vt:lpstr>13</vt:lpstr>
      <vt:lpstr>14</vt:lpstr>
      <vt:lpstr>15</vt:lpstr>
      <vt:lpstr>CH4</vt:lpstr>
      <vt:lpstr>16</vt:lpstr>
      <vt:lpstr>17</vt:lpstr>
      <vt:lpstr>18</vt:lpstr>
      <vt:lpstr>19</vt:lpstr>
      <vt:lpstr>20</vt:lpstr>
      <vt:lpstr>21</vt:lpstr>
      <vt:lpstr>22</vt:lpstr>
      <vt:lpstr>Appendix</vt:lpstr>
      <vt:lpstr>'1'!Print_Area</vt:lpstr>
      <vt:lpstr>'10'!Print_Area</vt:lpstr>
      <vt:lpstr>'11'!Print_Area</vt:lpstr>
      <vt:lpstr>'12'!Print_Area</vt:lpstr>
      <vt:lpstr>'13'!Print_Area</vt:lpstr>
      <vt:lpstr>'14'!Print_Area</vt:lpstr>
      <vt:lpstr>'15'!Print_Area</vt:lpstr>
      <vt:lpstr>'16'!Print_Area</vt:lpstr>
      <vt:lpstr>'17'!Print_Area</vt:lpstr>
      <vt:lpstr>'19'!Print_Area</vt:lpstr>
      <vt:lpstr>'2'!Print_Area</vt:lpstr>
      <vt:lpstr>'20'!Print_Area</vt:lpstr>
      <vt:lpstr>'21'!Print_Area</vt:lpstr>
      <vt:lpstr>'22'!Print_Area</vt:lpstr>
      <vt:lpstr>'4'!Print_Area</vt:lpstr>
      <vt:lpstr>'5'!Print_Area</vt:lpstr>
      <vt:lpstr>'6'!Print_Area</vt:lpstr>
      <vt:lpstr>'7'!Print_Area</vt:lpstr>
      <vt:lpstr>'9'!Print_Area</vt:lpstr>
      <vt:lpstr>Appendix!Print_Area</vt:lpstr>
      <vt:lpstr>'CH1'!Print_Area</vt:lpstr>
      <vt:lpstr>'CH2'!Print_Area</vt:lpstr>
      <vt:lpstr>'CH3'!Print_Area</vt:lpstr>
      <vt:lpstr>'CH4'!Print_Area</vt:lpstr>
      <vt:lpstr>'Concepts '!Print_Area</vt:lpstr>
      <vt:lpstr>'Data '!Print_Area</vt:lpstr>
      <vt:lpstr>'First '!Print_Area</vt:lpstr>
      <vt:lpstr>Index!Print_Area</vt:lpstr>
      <vt:lpstr>Introduction!Print_Area</vt:lpstr>
      <vt:lpstr>'Preface '!Print_Area</vt:lpstr>
      <vt:lpstr>'1'!Print_Titles</vt:lpstr>
      <vt:lpstr>'10'!Print_Titles</vt:lpstr>
      <vt:lpstr>'12'!Print_Titles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'3'!Print_Titles</vt:lpstr>
      <vt:lpstr>'5'!Print_Titles</vt:lpstr>
      <vt:lpstr>'6'!Print_Titles</vt:lpstr>
      <vt:lpstr>'7'!Print_Titles</vt:lpstr>
      <vt:lpstr>'8'!Print_Titles</vt:lpstr>
      <vt:lpstr>'9'!Print_Titles</vt:lpstr>
      <vt:lpstr>'Concepts '!Print_Titles</vt:lpstr>
      <vt:lpstr>'Data '!Print_Titles</vt:lpstr>
      <vt:lpstr>Index!Print_Titles</vt:lpstr>
      <vt:lpstr>Introduction!Print_Titles</vt:lpstr>
    </vt:vector>
  </TitlesOfParts>
  <Company>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Bulletinof Industry &amp; Energy Statistics2014</dc:title>
  <dc:creator>saber</dc:creator>
  <cp:lastModifiedBy>Saber Abd El_Zaher</cp:lastModifiedBy>
  <cp:lastPrinted>2015-11-25T04:20:55Z</cp:lastPrinted>
  <dcterms:created xsi:type="dcterms:W3CDTF">2008-02-05T08:44:01Z</dcterms:created>
  <dcterms:modified xsi:type="dcterms:W3CDTF">2015-11-30T04:23:19Z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Bulletinof Industry &amp; Energy Statistics2014</vt:lpwstr>
  </property>
</Properties>
</file>